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课程计划表150" sheetId="1" r:id="rId1"/>
    <sheet name="课程列表" sheetId="2" r:id="rId2"/>
    <sheet name="辅修计划表" sheetId="3" r:id="rId3"/>
    <sheet name="Sheet1" sheetId="4" r:id="rId4"/>
    <sheet name="Sheet2" sheetId="5" r:id="rId5"/>
  </sheets>
  <definedNames>
    <definedName name="_xlnm.Print_Area" localSheetId="0">'课程计划表150'!$1:$108</definedName>
    <definedName name="_xlnm.Print_Titles" localSheetId="0">'课程计划表150'!$1:$5</definedName>
  </definedNames>
  <calcPr fullCalcOnLoad="1"/>
</workbook>
</file>

<file path=xl/comments1.xml><?xml version="1.0" encoding="utf-8"?>
<comments xmlns="http://schemas.openxmlformats.org/spreadsheetml/2006/main">
  <authors>
    <author>DS</author>
  </authors>
  <commentList>
    <comment ref="C34" authorId="0">
      <text>
        <r>
          <rPr>
            <b/>
            <sz val="9"/>
            <rFont val="宋体"/>
            <family val="0"/>
          </rPr>
          <t>DS:</t>
        </r>
        <r>
          <rPr>
            <sz val="9"/>
            <rFont val="宋体"/>
            <family val="0"/>
          </rPr>
          <t xml:space="preserve">
</t>
        </r>
      </text>
    </comment>
  </commentList>
</comments>
</file>

<file path=xl/sharedStrings.xml><?xml version="1.0" encoding="utf-8"?>
<sst xmlns="http://schemas.openxmlformats.org/spreadsheetml/2006/main" count="796" uniqueCount="323">
  <si>
    <t>广西大学药学专业2020版本科指导性教学计划表    20220420</t>
  </si>
  <si>
    <t>类别</t>
  </si>
  <si>
    <t>课程名称</t>
  </si>
  <si>
    <t>学分</t>
  </si>
  <si>
    <t>总学时数</t>
  </si>
  <si>
    <t>学时</t>
  </si>
  <si>
    <t>考试</t>
  </si>
  <si>
    <t>考查</t>
  </si>
  <si>
    <t>开课单位</t>
  </si>
  <si>
    <t>开课学期</t>
  </si>
  <si>
    <t>课内学时数</t>
  </si>
  <si>
    <t>课外总学时数</t>
  </si>
  <si>
    <t>秋</t>
  </si>
  <si>
    <t>春</t>
  </si>
  <si>
    <t>夏</t>
  </si>
  <si>
    <t>知识</t>
  </si>
  <si>
    <t>能力</t>
  </si>
  <si>
    <t>素质</t>
  </si>
  <si>
    <t>大班授课</t>
  </si>
  <si>
    <t>小班讨论</t>
  </si>
  <si>
    <t>习题课</t>
  </si>
  <si>
    <t>实验上机</t>
  </si>
  <si>
    <t>课程设计</t>
  </si>
  <si>
    <t>课内总学时数</t>
  </si>
  <si>
    <r>
      <t>通识必修</t>
    </r>
    <r>
      <rPr>
        <sz val="8"/>
        <color indexed="10"/>
        <rFont val="宋体"/>
        <family val="0"/>
      </rPr>
      <t>27</t>
    </r>
  </si>
  <si>
    <t>思想道德与法治</t>
  </si>
  <si>
    <t>√</t>
  </si>
  <si>
    <t>马院</t>
  </si>
  <si>
    <t>2</t>
  </si>
  <si>
    <t>A1</t>
  </si>
  <si>
    <t>B5
B7</t>
  </si>
  <si>
    <t>C1 C2 C3</t>
  </si>
  <si>
    <r>
      <rPr>
        <sz val="8"/>
        <rFont val="宋体"/>
        <family val="0"/>
      </rPr>
      <t>中国近现代史纲要</t>
    </r>
  </si>
  <si>
    <t>3</t>
  </si>
  <si>
    <t>C2 C3</t>
  </si>
  <si>
    <r>
      <rPr>
        <sz val="8"/>
        <rFont val="宋体"/>
        <family val="0"/>
      </rPr>
      <t>毛泽东思想和中国特色社会主义理论体系概论</t>
    </r>
  </si>
  <si>
    <t>C1 C2</t>
  </si>
  <si>
    <t>马克思主义基本原理</t>
  </si>
  <si>
    <r>
      <rPr>
        <sz val="8"/>
        <rFont val="宋体"/>
        <family val="0"/>
      </rPr>
      <t>马克思主义理论与实践</t>
    </r>
  </si>
  <si>
    <t>2+30</t>
  </si>
  <si>
    <r>
      <rPr>
        <sz val="8"/>
        <rFont val="宋体"/>
        <family val="0"/>
      </rPr>
      <t>习近平新时代中国特色社会主义思想概论</t>
    </r>
  </si>
  <si>
    <t>C2</t>
  </si>
  <si>
    <r>
      <rPr>
        <sz val="8"/>
        <rFont val="宋体"/>
        <family val="0"/>
      </rPr>
      <t>形势与政策</t>
    </r>
  </si>
  <si>
    <t xml:space="preserve">B7B8                                                                                                                                                                                                                                                                                                                                                                                                                                 </t>
  </si>
  <si>
    <t>心理素质与生涯发展（上）</t>
  </si>
  <si>
    <t>38</t>
  </si>
  <si>
    <t>学工</t>
  </si>
  <si>
    <t>A2</t>
  </si>
  <si>
    <t>B1</t>
  </si>
  <si>
    <t>心理素质与生涯发展（下）</t>
  </si>
  <si>
    <t>32</t>
  </si>
  <si>
    <t>24</t>
  </si>
  <si>
    <t>8</t>
  </si>
  <si>
    <t>大学计算机基础（程序设计）</t>
  </si>
  <si>
    <t>计电</t>
  </si>
  <si>
    <t>A3</t>
  </si>
  <si>
    <t>B1 B4</t>
  </si>
  <si>
    <t xml:space="preserve">C2C3 </t>
  </si>
  <si>
    <t>大学英语(一)</t>
  </si>
  <si>
    <t>外语</t>
  </si>
  <si>
    <t>A1 A3</t>
  </si>
  <si>
    <t xml:space="preserve">B6 B7 </t>
  </si>
  <si>
    <t>C1 C3</t>
  </si>
  <si>
    <t>大学英语(二)</t>
  </si>
  <si>
    <t>体育(一)(二)(三)(四)</t>
  </si>
  <si>
    <t>128+ (16)</t>
  </si>
  <si>
    <t>体育</t>
  </si>
  <si>
    <t>C3</t>
  </si>
  <si>
    <t>小计（学分、学时）</t>
  </si>
  <si>
    <r>
      <rPr>
        <sz val="8"/>
        <rFont val="宋体"/>
        <family val="0"/>
      </rPr>
      <t>通识选修</t>
    </r>
    <r>
      <rPr>
        <sz val="8"/>
        <rFont val="Times New Roman"/>
        <family val="1"/>
      </rPr>
      <t xml:space="preserve"> 8</t>
    </r>
  </si>
  <si>
    <r>
      <rPr>
        <sz val="8"/>
        <rFont val="宋体"/>
        <family val="0"/>
      </rPr>
      <t>五有领军人才</t>
    </r>
    <r>
      <rPr>
        <sz val="8"/>
        <rFont val="Times New Roman"/>
        <family val="1"/>
      </rPr>
      <t xml:space="preserve">
</t>
    </r>
    <r>
      <rPr>
        <sz val="8"/>
        <rFont val="宋体"/>
        <family val="0"/>
      </rPr>
      <t>特色通识选修</t>
    </r>
  </si>
  <si>
    <r>
      <rPr>
        <sz val="8"/>
        <rFont val="宋体"/>
        <family val="0"/>
      </rPr>
      <t>各院</t>
    </r>
  </si>
  <si>
    <r>
      <rPr>
        <sz val="8"/>
        <rFont val="宋体"/>
        <family val="0"/>
      </rPr>
      <t>注：五大模块中模块</t>
    </r>
    <r>
      <rPr>
        <sz val="8"/>
        <rFont val="Times New Roman"/>
        <family val="1"/>
      </rPr>
      <t>1</t>
    </r>
    <r>
      <rPr>
        <sz val="8"/>
        <rFont val="宋体"/>
        <family val="0"/>
      </rPr>
      <t>、</t>
    </r>
    <r>
      <rPr>
        <sz val="8"/>
        <rFont val="Times New Roman"/>
        <family val="1"/>
      </rPr>
      <t>2</t>
    </r>
    <r>
      <rPr>
        <sz val="8"/>
        <rFont val="宋体"/>
        <family val="0"/>
      </rPr>
      <t>至少应各修</t>
    </r>
    <r>
      <rPr>
        <sz val="8"/>
        <rFont val="Times New Roman"/>
        <family val="1"/>
      </rPr>
      <t>1</t>
    </r>
    <r>
      <rPr>
        <sz val="8"/>
        <rFont val="宋体"/>
        <family val="0"/>
      </rPr>
      <t>门课程，其余</t>
    </r>
    <r>
      <rPr>
        <sz val="8"/>
        <rFont val="Times New Roman"/>
        <family val="1"/>
      </rPr>
      <t>3</t>
    </r>
    <r>
      <rPr>
        <sz val="8"/>
        <rFont val="宋体"/>
        <family val="0"/>
      </rPr>
      <t>模块以及可任选课程组合，理工农类学生修读人文艺术类课程不少于</t>
    </r>
    <r>
      <rPr>
        <sz val="8"/>
        <rFont val="Times New Roman"/>
        <family val="1"/>
      </rPr>
      <t>2</t>
    </r>
    <r>
      <rPr>
        <sz val="8"/>
        <rFont val="宋体"/>
        <family val="0"/>
      </rPr>
      <t>学分，文科类学生修读自然科学类课程不少于</t>
    </r>
    <r>
      <rPr>
        <sz val="8"/>
        <rFont val="Times New Roman"/>
        <family val="1"/>
      </rPr>
      <t>2</t>
    </r>
    <r>
      <rPr>
        <sz val="8"/>
        <rFont val="宋体"/>
        <family val="0"/>
      </rPr>
      <t>学分。纯网络课程修读不超过总修读课程的</t>
    </r>
    <r>
      <rPr>
        <sz val="8"/>
        <rFont val="Times New Roman"/>
        <family val="1"/>
      </rPr>
      <t>50%</t>
    </r>
    <r>
      <rPr>
        <sz val="8"/>
        <rFont val="宋体"/>
        <family val="0"/>
      </rPr>
      <t>；其中《创业基础》《中文写作实训》《逻辑与批判性思维》及公共艺术类课程为每位学生必修；</t>
    </r>
  </si>
  <si>
    <r>
      <rPr>
        <sz val="8"/>
        <rFont val="宋体"/>
        <family val="0"/>
      </rPr>
      <t>创业基础</t>
    </r>
  </si>
  <si>
    <r>
      <rPr>
        <b/>
        <sz val="8"/>
        <color indexed="10"/>
        <rFont val="宋体"/>
        <family val="0"/>
      </rPr>
      <t>中文写作实训</t>
    </r>
  </si>
  <si>
    <r>
      <rPr>
        <sz val="8"/>
        <rFont val="宋体"/>
        <family val="0"/>
      </rPr>
      <t>文学</t>
    </r>
  </si>
  <si>
    <r>
      <rPr>
        <sz val="8"/>
        <rFont val="宋体"/>
        <family val="0"/>
      </rPr>
      <t>逻辑与批判性思维训练</t>
    </r>
  </si>
  <si>
    <r>
      <rPr>
        <sz val="8"/>
        <rFont val="宋体"/>
        <family val="0"/>
      </rPr>
      <t>马院</t>
    </r>
  </si>
  <si>
    <t>B2 B3 B6 B7 B8</t>
  </si>
  <si>
    <r>
      <rPr>
        <sz val="8"/>
        <rFont val="宋体"/>
        <family val="0"/>
      </rPr>
      <t>小计（学分、学时）</t>
    </r>
  </si>
  <si>
    <t>学门核心课23.5</t>
  </si>
  <si>
    <r>
      <rPr>
        <sz val="8"/>
        <color indexed="8"/>
        <rFont val="宋体"/>
        <family val="0"/>
      </rPr>
      <t>高等数学</t>
    </r>
    <r>
      <rPr>
        <sz val="8"/>
        <color indexed="8"/>
        <rFont val="Times New Roman"/>
        <family val="1"/>
      </rPr>
      <t>A</t>
    </r>
    <r>
      <rPr>
        <sz val="8"/>
        <color indexed="8"/>
        <rFont val="宋体"/>
        <family val="0"/>
      </rPr>
      <t>（上）</t>
    </r>
  </si>
  <si>
    <r>
      <rPr>
        <sz val="8"/>
        <color indexed="8"/>
        <rFont val="宋体"/>
        <family val="0"/>
      </rPr>
      <t>数信</t>
    </r>
  </si>
  <si>
    <t>C4</t>
  </si>
  <si>
    <r>
      <rPr>
        <sz val="8"/>
        <color indexed="8"/>
        <rFont val="宋体"/>
        <family val="0"/>
      </rPr>
      <t>高等数学</t>
    </r>
    <r>
      <rPr>
        <sz val="8"/>
        <color indexed="8"/>
        <rFont val="Times New Roman"/>
        <family val="1"/>
      </rPr>
      <t>A</t>
    </r>
    <r>
      <rPr>
        <sz val="8"/>
        <color indexed="8"/>
        <rFont val="宋体"/>
        <family val="0"/>
      </rPr>
      <t>（下）</t>
    </r>
  </si>
  <si>
    <r>
      <rPr>
        <sz val="8"/>
        <color indexed="8"/>
        <rFont val="宋体"/>
        <family val="0"/>
      </rPr>
      <t>线性代数</t>
    </r>
  </si>
  <si>
    <r>
      <rPr>
        <sz val="8"/>
        <color indexed="8"/>
        <rFont val="宋体"/>
        <family val="0"/>
      </rPr>
      <t>概率论论与数理统计（理）</t>
    </r>
  </si>
  <si>
    <t xml:space="preserve"> </t>
  </si>
  <si>
    <r>
      <rPr>
        <sz val="8"/>
        <color indexed="8"/>
        <rFont val="宋体"/>
        <family val="0"/>
      </rPr>
      <t>大学物理</t>
    </r>
    <r>
      <rPr>
        <sz val="8"/>
        <color indexed="8"/>
        <rFont val="Times New Roman"/>
        <family val="1"/>
      </rPr>
      <t>I(</t>
    </r>
    <r>
      <rPr>
        <sz val="8"/>
        <color indexed="8"/>
        <rFont val="宋体"/>
        <family val="0"/>
      </rPr>
      <t>上</t>
    </r>
    <r>
      <rPr>
        <sz val="8"/>
        <color indexed="8"/>
        <rFont val="Times New Roman"/>
        <family val="1"/>
      </rPr>
      <t>)</t>
    </r>
  </si>
  <si>
    <r>
      <rPr>
        <sz val="8"/>
        <color indexed="8"/>
        <rFont val="宋体"/>
        <family val="0"/>
      </rPr>
      <t>物理</t>
    </r>
  </si>
  <si>
    <r>
      <rPr>
        <sz val="8"/>
        <color indexed="8"/>
        <rFont val="宋体"/>
        <family val="0"/>
      </rPr>
      <t>大学物理</t>
    </r>
    <r>
      <rPr>
        <sz val="8"/>
        <color indexed="8"/>
        <rFont val="Times New Roman"/>
        <family val="1"/>
      </rPr>
      <t>I(</t>
    </r>
    <r>
      <rPr>
        <sz val="8"/>
        <color indexed="8"/>
        <rFont val="宋体"/>
        <family val="0"/>
      </rPr>
      <t>下</t>
    </r>
    <r>
      <rPr>
        <sz val="8"/>
        <color indexed="8"/>
        <rFont val="Times New Roman"/>
        <family val="1"/>
      </rPr>
      <t>)</t>
    </r>
  </si>
  <si>
    <r>
      <rPr>
        <sz val="8"/>
        <color indexed="8"/>
        <rFont val="宋体"/>
        <family val="0"/>
      </rPr>
      <t>大学物理实验</t>
    </r>
  </si>
  <si>
    <t>学类核心课30.5</t>
  </si>
  <si>
    <r>
      <rPr>
        <sz val="8"/>
        <color indexed="8"/>
        <rFont val="宋体"/>
        <family val="0"/>
      </rPr>
      <t>无机化学</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上</t>
    </r>
  </si>
  <si>
    <r>
      <rPr>
        <sz val="8"/>
        <color indexed="8"/>
        <rFont val="宋体"/>
        <family val="0"/>
      </rPr>
      <t>化学</t>
    </r>
  </si>
  <si>
    <r>
      <rPr>
        <sz val="8"/>
        <color indexed="8"/>
        <rFont val="宋体"/>
        <family val="0"/>
      </rPr>
      <t>无机化学</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下</t>
    </r>
  </si>
  <si>
    <r>
      <rPr>
        <sz val="8"/>
        <color indexed="8"/>
        <rFont val="宋体"/>
        <family val="0"/>
      </rPr>
      <t>无机化学实验</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上</t>
    </r>
  </si>
  <si>
    <r>
      <rPr>
        <sz val="8"/>
        <color indexed="8"/>
        <rFont val="宋体"/>
        <family val="0"/>
      </rPr>
      <t>无机化学实验</t>
    </r>
    <r>
      <rPr>
        <sz val="8"/>
        <color indexed="8"/>
        <rFont val="Times New Roman"/>
        <family val="1"/>
      </rPr>
      <t>(</t>
    </r>
    <r>
      <rPr>
        <sz val="8"/>
        <color indexed="8"/>
        <rFont val="宋体"/>
        <family val="0"/>
      </rPr>
      <t>二</t>
    </r>
    <r>
      <rPr>
        <sz val="8"/>
        <color indexed="8"/>
        <rFont val="Times New Roman"/>
        <family val="1"/>
      </rPr>
      <t>)</t>
    </r>
    <r>
      <rPr>
        <sz val="8"/>
        <color indexed="8"/>
        <rFont val="宋体"/>
        <family val="0"/>
      </rPr>
      <t>下</t>
    </r>
  </si>
  <si>
    <r>
      <rPr>
        <sz val="8"/>
        <color indexed="8"/>
        <rFont val="宋体"/>
        <family val="0"/>
      </rPr>
      <t>分析化学（二）</t>
    </r>
  </si>
  <si>
    <r>
      <rPr>
        <sz val="8"/>
        <color indexed="8"/>
        <rFont val="宋体"/>
        <family val="0"/>
      </rPr>
      <t>分析化学实验（二）</t>
    </r>
  </si>
  <si>
    <r>
      <rPr>
        <sz val="8"/>
        <color indexed="8"/>
        <rFont val="宋体"/>
        <family val="0"/>
      </rPr>
      <t>有机化学</t>
    </r>
    <r>
      <rPr>
        <sz val="8"/>
        <color indexed="8"/>
        <rFont val="Times New Roman"/>
        <family val="1"/>
      </rPr>
      <t xml:space="preserve"> (</t>
    </r>
    <r>
      <rPr>
        <sz val="8"/>
        <color indexed="8"/>
        <rFont val="宋体"/>
        <family val="0"/>
      </rPr>
      <t>二）</t>
    </r>
  </si>
  <si>
    <r>
      <rPr>
        <sz val="8"/>
        <color indexed="8"/>
        <rFont val="宋体"/>
        <family val="0"/>
      </rPr>
      <t>有机化学实验</t>
    </r>
    <r>
      <rPr>
        <sz val="8"/>
        <color indexed="8"/>
        <rFont val="Times New Roman"/>
        <family val="1"/>
      </rPr>
      <t>(</t>
    </r>
    <r>
      <rPr>
        <sz val="8"/>
        <color indexed="8"/>
        <rFont val="宋体"/>
        <family val="0"/>
      </rPr>
      <t>二</t>
    </r>
    <r>
      <rPr>
        <sz val="8"/>
        <color indexed="8"/>
        <rFont val="Times New Roman"/>
        <family val="1"/>
      </rPr>
      <t>)</t>
    </r>
  </si>
  <si>
    <r>
      <rPr>
        <sz val="8"/>
        <color indexed="8"/>
        <rFont val="宋体"/>
        <family val="0"/>
      </rPr>
      <t>物理化学</t>
    </r>
    <r>
      <rPr>
        <sz val="8"/>
        <color indexed="8"/>
        <rFont val="Times New Roman"/>
        <family val="1"/>
      </rPr>
      <t xml:space="preserve"> </t>
    </r>
    <r>
      <rPr>
        <sz val="8"/>
        <color indexed="8"/>
        <rFont val="宋体"/>
        <family val="0"/>
      </rPr>
      <t>（三）</t>
    </r>
  </si>
  <si>
    <r>
      <rPr>
        <sz val="8"/>
        <color indexed="8"/>
        <rFont val="宋体"/>
        <family val="0"/>
      </rPr>
      <t>物理化学实验（三）</t>
    </r>
  </si>
  <si>
    <r>
      <rPr>
        <sz val="8"/>
        <color indexed="8"/>
        <rFont val="宋体"/>
        <family val="0"/>
      </rPr>
      <t>生物化学（一）</t>
    </r>
  </si>
  <si>
    <r>
      <rPr>
        <sz val="8"/>
        <color indexed="8"/>
        <rFont val="宋体"/>
        <family val="0"/>
      </rPr>
      <t>生科</t>
    </r>
  </si>
  <si>
    <r>
      <rPr>
        <sz val="8"/>
        <color indexed="8"/>
        <rFont val="宋体"/>
        <family val="0"/>
      </rPr>
      <t>生物化学实验（一）</t>
    </r>
  </si>
  <si>
    <r>
      <rPr>
        <sz val="8"/>
        <color indexed="8"/>
        <rFont val="宋体"/>
        <family val="0"/>
      </rPr>
      <t>微生物学（一）</t>
    </r>
  </si>
  <si>
    <r>
      <rPr>
        <sz val="8"/>
        <color indexed="8"/>
        <rFont val="宋体"/>
        <family val="0"/>
      </rPr>
      <t>微生物学实验（一）</t>
    </r>
  </si>
  <si>
    <r>
      <rPr>
        <sz val="8"/>
        <color indexed="8"/>
        <rFont val="宋体"/>
        <family val="0"/>
      </rPr>
      <t>分子生物学（一）</t>
    </r>
  </si>
  <si>
    <r>
      <rPr>
        <sz val="8"/>
        <color indexed="8"/>
        <rFont val="宋体"/>
        <family val="0"/>
      </rPr>
      <t>分子生物学实验（一）</t>
    </r>
  </si>
  <si>
    <t>专业核心课11</t>
  </si>
  <si>
    <r>
      <rPr>
        <sz val="8"/>
        <color indexed="8"/>
        <rFont val="宋体"/>
        <family val="0"/>
      </rPr>
      <t>药事管理</t>
    </r>
  </si>
  <si>
    <r>
      <rPr>
        <sz val="8"/>
        <color indexed="8"/>
        <rFont val="宋体"/>
        <family val="0"/>
      </rPr>
      <t>医学</t>
    </r>
  </si>
  <si>
    <t>A4</t>
  </si>
  <si>
    <r>
      <rPr>
        <sz val="8"/>
        <color indexed="8"/>
        <rFont val="宋体"/>
        <family val="0"/>
      </rPr>
      <t>药理学</t>
    </r>
  </si>
  <si>
    <r>
      <rPr>
        <sz val="8"/>
        <color indexed="8"/>
        <rFont val="宋体"/>
        <family val="0"/>
      </rPr>
      <t>药物分析</t>
    </r>
  </si>
  <si>
    <r>
      <rPr>
        <sz val="8"/>
        <color indexed="8"/>
        <rFont val="宋体"/>
        <family val="0"/>
      </rPr>
      <t>药剂学</t>
    </r>
  </si>
  <si>
    <r>
      <rPr>
        <sz val="8"/>
        <color indexed="8"/>
        <rFont val="宋体"/>
        <family val="0"/>
      </rPr>
      <t>药物化学（双语）</t>
    </r>
  </si>
  <si>
    <t xml:space="preserve">专业选修课17  </t>
  </si>
  <si>
    <t>模块1/英语选修模块/4</t>
  </si>
  <si>
    <t>大学英语(三)或高级英语（一）</t>
  </si>
  <si>
    <t>若未达兔修条件，则须继续修读英语（三)，如已达免修条件，鼓励修读高级英语（一）</t>
  </si>
  <si>
    <t>大学英语(四)或高级英语（二）</t>
  </si>
  <si>
    <t>若未达兔修条件，则须继续修读英语（四)，如已达免修条件，鼓励修读高级英语（二）</t>
  </si>
  <si>
    <t>模块最低应选（学分、学时）</t>
  </si>
  <si>
    <t>0</t>
  </si>
  <si>
    <t>模块2/专业选修课至少17</t>
  </si>
  <si>
    <r>
      <t>*</t>
    </r>
    <r>
      <rPr>
        <sz val="8"/>
        <color indexed="8"/>
        <rFont val="宋体"/>
        <family val="0"/>
      </rPr>
      <t>人体解剖生理学</t>
    </r>
  </si>
  <si>
    <r>
      <t>*</t>
    </r>
    <r>
      <rPr>
        <sz val="8"/>
        <color indexed="8"/>
        <rFont val="宋体"/>
        <family val="0"/>
      </rPr>
      <t>药学英语（全英文）</t>
    </r>
  </si>
  <si>
    <r>
      <t>*</t>
    </r>
    <r>
      <rPr>
        <sz val="8"/>
        <color indexed="8"/>
        <rFont val="宋体"/>
        <family val="0"/>
      </rPr>
      <t>药物合成反应</t>
    </r>
  </si>
  <si>
    <r>
      <t>*</t>
    </r>
    <r>
      <rPr>
        <sz val="8"/>
        <color indexed="8"/>
        <rFont val="宋体"/>
        <family val="0"/>
      </rPr>
      <t>色谱与波谱分析</t>
    </r>
  </si>
  <si>
    <r>
      <t>*</t>
    </r>
    <r>
      <rPr>
        <sz val="8"/>
        <color indexed="8"/>
        <rFont val="宋体"/>
        <family val="0"/>
      </rPr>
      <t>天然药物化学</t>
    </r>
  </si>
  <si>
    <r>
      <rPr>
        <sz val="8"/>
        <color indexed="8"/>
        <rFont val="宋体"/>
        <family val="0"/>
      </rPr>
      <t>病理生理学</t>
    </r>
  </si>
  <si>
    <r>
      <rPr>
        <sz val="8"/>
        <color indexed="8"/>
        <rFont val="宋体"/>
        <family val="0"/>
      </rPr>
      <t>细胞生物学</t>
    </r>
  </si>
  <si>
    <r>
      <rPr>
        <sz val="8"/>
        <color indexed="8"/>
        <rFont val="宋体"/>
        <family val="0"/>
      </rPr>
      <t>组织与胚胎学</t>
    </r>
  </si>
  <si>
    <r>
      <rPr>
        <sz val="8"/>
        <color indexed="8"/>
        <rFont val="宋体"/>
        <family val="0"/>
      </rPr>
      <t>医学免疫学</t>
    </r>
  </si>
  <si>
    <r>
      <rPr>
        <sz val="8"/>
        <color indexed="8"/>
        <rFont val="宋体"/>
        <family val="0"/>
      </rPr>
      <t>医学统计学</t>
    </r>
  </si>
  <si>
    <r>
      <rPr>
        <sz val="8"/>
        <color indexed="8"/>
        <rFont val="宋体"/>
        <family val="0"/>
      </rPr>
      <t>药用植物学与生药学</t>
    </r>
  </si>
  <si>
    <r>
      <rPr>
        <sz val="8"/>
        <color indexed="8"/>
        <rFont val="宋体"/>
        <family val="0"/>
      </rPr>
      <t>临床医学概论</t>
    </r>
  </si>
  <si>
    <r>
      <rPr>
        <sz val="8"/>
        <color indexed="8"/>
        <rFont val="宋体"/>
        <family val="0"/>
      </rPr>
      <t>药用高分子材料</t>
    </r>
  </si>
  <si>
    <r>
      <rPr>
        <sz val="8"/>
        <color indexed="8"/>
        <rFont val="宋体"/>
        <family val="0"/>
      </rPr>
      <t>药物设计学</t>
    </r>
  </si>
  <si>
    <r>
      <rPr>
        <sz val="8"/>
        <color indexed="8"/>
        <rFont val="宋体"/>
        <family val="0"/>
      </rPr>
      <t>生物药剂学与药物动力学</t>
    </r>
  </si>
  <si>
    <r>
      <rPr>
        <sz val="8"/>
        <color indexed="8"/>
        <rFont val="宋体"/>
        <family val="0"/>
      </rPr>
      <t>制药工艺学</t>
    </r>
  </si>
  <si>
    <r>
      <rPr>
        <sz val="8"/>
        <color indexed="8"/>
        <rFont val="宋体"/>
        <family val="0"/>
      </rPr>
      <t>药物分离技术</t>
    </r>
  </si>
  <si>
    <t>药物毒理学</t>
  </si>
  <si>
    <t>医学</t>
  </si>
  <si>
    <t>基因工程药物</t>
  </si>
  <si>
    <t>生物技术药物</t>
  </si>
  <si>
    <t>海洋药物学</t>
  </si>
  <si>
    <r>
      <rPr>
        <sz val="8"/>
        <color indexed="8"/>
        <rFont val="宋体"/>
        <family val="0"/>
      </rPr>
      <t>（研）高等药物化学（</t>
    </r>
    <r>
      <rPr>
        <sz val="8"/>
        <color indexed="8"/>
        <rFont val="Times New Roman"/>
        <family val="1"/>
      </rPr>
      <t>Ⅱ</t>
    </r>
    <r>
      <rPr>
        <sz val="8"/>
        <color indexed="8"/>
        <rFont val="宋体"/>
        <family val="0"/>
      </rPr>
      <t>）</t>
    </r>
  </si>
  <si>
    <r>
      <rPr>
        <sz val="8"/>
        <color indexed="8"/>
        <rFont val="宋体"/>
        <family val="0"/>
      </rPr>
      <t>（研）药物毒理学</t>
    </r>
  </si>
  <si>
    <r>
      <rPr>
        <sz val="8"/>
        <color indexed="8"/>
        <rFont val="宋体"/>
        <family val="0"/>
      </rPr>
      <t>（研）医药专利与知识产权保护</t>
    </r>
  </si>
  <si>
    <r>
      <rPr>
        <sz val="8"/>
        <rFont val="宋体"/>
        <family val="0"/>
      </rPr>
      <t>模块应选（学分、学时）</t>
    </r>
  </si>
  <si>
    <t>集中实践必修33</t>
  </si>
  <si>
    <r>
      <rPr>
        <sz val="8"/>
        <color indexed="8"/>
        <rFont val="宋体"/>
        <family val="0"/>
      </rPr>
      <t>安全教育与军事训练</t>
    </r>
  </si>
  <si>
    <r>
      <t>2</t>
    </r>
    <r>
      <rPr>
        <sz val="8"/>
        <color indexed="8"/>
        <rFont val="宋体"/>
        <family val="0"/>
      </rPr>
      <t>周</t>
    </r>
  </si>
  <si>
    <r>
      <rPr>
        <sz val="8"/>
        <color indexed="8"/>
        <rFont val="宋体"/>
        <family val="0"/>
      </rPr>
      <t>学工</t>
    </r>
  </si>
  <si>
    <t>C1</t>
  </si>
  <si>
    <r>
      <rPr>
        <sz val="8"/>
        <color indexed="8"/>
        <rFont val="宋体"/>
        <family val="0"/>
      </rPr>
      <t>普通话测试</t>
    </r>
    <r>
      <rPr>
        <sz val="8"/>
        <color indexed="8"/>
        <rFont val="Times New Roman"/>
        <family val="1"/>
      </rPr>
      <t xml:space="preserve"> </t>
    </r>
  </si>
  <si>
    <r>
      <rPr>
        <sz val="8"/>
        <color indexed="8"/>
        <rFont val="宋体"/>
        <family val="0"/>
      </rPr>
      <t>文学</t>
    </r>
  </si>
  <si>
    <r>
      <rPr>
        <sz val="8"/>
        <color indexed="8"/>
        <rFont val="宋体"/>
        <family val="0"/>
      </rPr>
      <t>劳动</t>
    </r>
  </si>
  <si>
    <r>
      <rPr>
        <sz val="8"/>
        <color indexed="8"/>
        <rFont val="宋体"/>
        <family val="0"/>
      </rPr>
      <t>文献检索</t>
    </r>
  </si>
  <si>
    <r>
      <rPr>
        <sz val="8"/>
        <color indexed="8"/>
        <rFont val="宋体"/>
        <family val="0"/>
      </rPr>
      <t>图书馆</t>
    </r>
  </si>
  <si>
    <r>
      <rPr>
        <sz val="8"/>
        <color indexed="8"/>
        <rFont val="宋体"/>
        <family val="0"/>
      </rPr>
      <t>毕业设计</t>
    </r>
    <r>
      <rPr>
        <sz val="8"/>
        <color indexed="8"/>
        <rFont val="Times New Roman"/>
        <family val="1"/>
      </rPr>
      <t>(</t>
    </r>
    <r>
      <rPr>
        <sz val="8"/>
        <color indexed="8"/>
        <rFont val="宋体"/>
        <family val="0"/>
      </rPr>
      <t>论文</t>
    </r>
    <r>
      <rPr>
        <sz val="8"/>
        <color indexed="8"/>
        <rFont val="Times New Roman"/>
        <family val="1"/>
      </rPr>
      <t>)</t>
    </r>
  </si>
  <si>
    <r>
      <t>12</t>
    </r>
    <r>
      <rPr>
        <sz val="8"/>
        <color indexed="8"/>
        <rFont val="宋体"/>
        <family val="0"/>
      </rPr>
      <t>周</t>
    </r>
  </si>
  <si>
    <r>
      <rPr>
        <sz val="8"/>
        <color indexed="8"/>
        <rFont val="宋体"/>
        <family val="0"/>
      </rPr>
      <t>医学</t>
    </r>
  </si>
  <si>
    <r>
      <rPr>
        <sz val="8"/>
        <color indexed="8"/>
        <rFont val="宋体"/>
        <family val="0"/>
      </rPr>
      <t>创新创业实践</t>
    </r>
  </si>
  <si>
    <t>C7</t>
  </si>
  <si>
    <r>
      <rPr>
        <sz val="8"/>
        <color indexed="8"/>
        <rFont val="宋体"/>
        <family val="0"/>
      </rPr>
      <t>金工实习（五）</t>
    </r>
  </si>
  <si>
    <r>
      <t>1</t>
    </r>
    <r>
      <rPr>
        <sz val="8"/>
        <color indexed="8"/>
        <rFont val="宋体"/>
        <family val="0"/>
      </rPr>
      <t>周</t>
    </r>
  </si>
  <si>
    <r>
      <rPr>
        <sz val="8"/>
        <color indexed="8"/>
        <rFont val="宋体"/>
        <family val="0"/>
      </rPr>
      <t>机械</t>
    </r>
  </si>
  <si>
    <r>
      <rPr>
        <sz val="8"/>
        <color indexed="8"/>
        <rFont val="宋体"/>
        <family val="0"/>
      </rPr>
      <t>认知实习</t>
    </r>
  </si>
  <si>
    <r>
      <t>2</t>
    </r>
    <r>
      <rPr>
        <sz val="8"/>
        <color indexed="8"/>
        <rFont val="宋体"/>
        <family val="0"/>
      </rPr>
      <t>周（</t>
    </r>
    <r>
      <rPr>
        <sz val="8"/>
        <color indexed="8"/>
        <rFont val="Times New Roman"/>
        <family val="1"/>
      </rPr>
      <t>64</t>
    </r>
    <r>
      <rPr>
        <sz val="8"/>
        <color indexed="8"/>
        <rFont val="宋体"/>
        <family val="0"/>
      </rPr>
      <t>）</t>
    </r>
  </si>
  <si>
    <t>B3</t>
  </si>
  <si>
    <r>
      <rPr>
        <sz val="8"/>
        <color indexed="8"/>
        <rFont val="宋体"/>
        <family val="0"/>
      </rPr>
      <t>专业实习</t>
    </r>
  </si>
  <si>
    <r>
      <rPr>
        <sz val="8"/>
        <color indexed="8"/>
        <rFont val="宋体"/>
        <family val="0"/>
      </rPr>
      <t>色谱与波谱分析实验</t>
    </r>
  </si>
  <si>
    <r>
      <rPr>
        <sz val="8"/>
        <color indexed="8"/>
        <rFont val="宋体"/>
        <family val="0"/>
      </rPr>
      <t>药物化学实验</t>
    </r>
  </si>
  <si>
    <r>
      <rPr>
        <sz val="8"/>
        <color indexed="8"/>
        <rFont val="宋体"/>
        <family val="0"/>
      </rPr>
      <t>天然药物化学实验</t>
    </r>
  </si>
  <si>
    <r>
      <rPr>
        <sz val="8"/>
        <color indexed="8"/>
        <rFont val="宋体"/>
        <family val="0"/>
      </rPr>
      <t>药剂学实验</t>
    </r>
  </si>
  <si>
    <r>
      <rPr>
        <sz val="8"/>
        <color indexed="8"/>
        <rFont val="宋体"/>
        <family val="0"/>
      </rPr>
      <t>药物分析实验</t>
    </r>
  </si>
  <si>
    <r>
      <rPr>
        <sz val="8"/>
        <color indexed="8"/>
        <rFont val="宋体"/>
        <family val="0"/>
      </rPr>
      <t>药理学实验</t>
    </r>
  </si>
  <si>
    <r>
      <rPr>
        <sz val="8"/>
        <color indexed="8"/>
        <rFont val="宋体"/>
        <family val="0"/>
      </rPr>
      <t>药物合成反应实验</t>
    </r>
  </si>
  <si>
    <r>
      <rPr>
        <sz val="8"/>
        <color indexed="8"/>
        <rFont val="宋体"/>
        <family val="0"/>
      </rPr>
      <t>药物分子设计实验</t>
    </r>
  </si>
  <si>
    <r>
      <rPr>
        <sz val="8"/>
        <color indexed="8"/>
        <rFont val="宋体"/>
        <family val="0"/>
      </rPr>
      <t>导师制课程</t>
    </r>
  </si>
  <si>
    <t>所有课程学分、学时合计</t>
  </si>
  <si>
    <t>各学期学分合计</t>
  </si>
  <si>
    <t>备注：</t>
  </si>
  <si>
    <r>
      <t>1.通识选修课五大模块中模块1、2至少应各修1门课程，其余3模块以及可任选课程组合，纯网络课程修读不超过总修读课程的50%；其中《创业基础》</t>
    </r>
    <r>
      <rPr>
        <sz val="9"/>
        <color indexed="10"/>
        <rFont val="宋体"/>
        <family val="0"/>
      </rPr>
      <t>《中文写作实训》《逻辑与批判性思维》及公共艺术类课程为每位学生必修（《逻辑与批判性思维》理工农类第</t>
    </r>
    <r>
      <rPr>
        <sz val="9"/>
        <color indexed="10"/>
        <rFont val="宋体"/>
        <family val="0"/>
      </rPr>
      <t>3</t>
    </r>
    <r>
      <rPr>
        <sz val="9"/>
        <color indexed="10"/>
        <rFont val="宋体"/>
        <family val="0"/>
      </rPr>
      <t>学期开，文科类专业第</t>
    </r>
    <r>
      <rPr>
        <sz val="9"/>
        <color indexed="10"/>
        <rFont val="宋体"/>
        <family val="0"/>
      </rPr>
      <t>4</t>
    </r>
    <r>
      <rPr>
        <sz val="9"/>
        <color indexed="10"/>
        <rFont val="宋体"/>
        <family val="0"/>
      </rPr>
      <t>学期开）</t>
    </r>
    <r>
      <rPr>
        <sz val="9"/>
        <color indexed="8"/>
        <rFont val="宋体"/>
        <family val="0"/>
      </rPr>
      <t>；</t>
    </r>
  </si>
  <si>
    <r>
      <t>2.各专业学门核心课需按学校指导意见中学门核心课程开出，在其基础上可根据本专业需要增加，</t>
    </r>
    <r>
      <rPr>
        <sz val="9"/>
        <color indexed="10"/>
        <rFont val="宋体"/>
        <family val="0"/>
      </rPr>
      <t>不能删减学校规定部分</t>
    </r>
    <r>
      <rPr>
        <sz val="9"/>
        <color indexed="8"/>
        <rFont val="宋体"/>
        <family val="0"/>
      </rPr>
      <t>；</t>
    </r>
  </si>
  <si>
    <r>
      <t>3.集中实践环节必修部分的创新实践要求按广西大学创新实践学分实施办法执行，</t>
    </r>
    <r>
      <rPr>
        <sz val="9"/>
        <color indexed="10"/>
        <rFont val="宋体"/>
        <family val="0"/>
      </rPr>
      <t>创新创业实践</t>
    </r>
    <r>
      <rPr>
        <sz val="9"/>
        <color indexed="8"/>
        <rFont val="宋体"/>
        <family val="0"/>
      </rPr>
      <t>学分要求不少于</t>
    </r>
    <r>
      <rPr>
        <sz val="9"/>
        <color indexed="10"/>
        <rFont val="宋体"/>
        <family val="0"/>
      </rPr>
      <t>2</t>
    </r>
    <r>
      <rPr>
        <sz val="9"/>
        <color indexed="8"/>
        <rFont val="宋体"/>
        <family val="0"/>
      </rPr>
      <t>学分；各学院可根据专业行业特点及实际情况在实践选修部分设置个性化要求；</t>
    </r>
  </si>
  <si>
    <r>
      <t>4.学生可在本科阶段选修</t>
    </r>
    <r>
      <rPr>
        <sz val="9"/>
        <color indexed="10"/>
        <rFont val="宋体"/>
        <family val="0"/>
      </rPr>
      <t>**</t>
    </r>
    <r>
      <rPr>
        <sz val="9"/>
        <color indexed="10"/>
        <rFont val="宋体"/>
        <family val="0"/>
      </rPr>
      <t>学科硕士研究生一年级课程（所选课程可认定替换通识选修课程、专业选修课学分，选课前需报教务处、研究生处备案，认定、替换方案由教务处审批）</t>
    </r>
  </si>
  <si>
    <t>5.需开设文献检索课程的专业必须纳入实践必修，建议大班授课1学分，需由图书馆开设</t>
  </si>
  <si>
    <t>6.《中文写作实训》文科类专业第3学期开，理工农类第4学期开</t>
  </si>
  <si>
    <t>7.《导师制课程》为每专业必须开设，实施全程导师制开展科研、竞赛等训练活动，根据学生成果给予学分</t>
  </si>
  <si>
    <t>8.知识、能力、素质栏需对应WORD版文字中相关毕业要求填写相应标号或代码，如A1A2……B1B2……C1C2</t>
  </si>
  <si>
    <t>9.第12学期不安排具体课程。</t>
  </si>
  <si>
    <t>课程代码</t>
  </si>
  <si>
    <t>周学时</t>
  </si>
  <si>
    <t>学期</t>
  </si>
  <si>
    <t>备注</t>
  </si>
  <si>
    <t>马克思主义基本原理概论</t>
  </si>
  <si>
    <t>马克思主义理论与实践</t>
  </si>
  <si>
    <t>中国近现代史纲要</t>
  </si>
  <si>
    <t>毛泽东思想和中国特色社会主义理论体系概论</t>
  </si>
  <si>
    <t>思想道德修养与法律基础</t>
  </si>
  <si>
    <t>形势与政策</t>
  </si>
  <si>
    <t>心理素质与生涯发展</t>
  </si>
  <si>
    <t>1，7</t>
  </si>
  <si>
    <t>大学计算机基础(B)</t>
  </si>
  <si>
    <t>1，2，3，4</t>
  </si>
  <si>
    <t>通识选修</t>
  </si>
  <si>
    <t>高等数学A（上）</t>
  </si>
  <si>
    <t>高等数学A（下）</t>
  </si>
  <si>
    <t>线性代数</t>
  </si>
  <si>
    <t>概率论论与数理统计</t>
  </si>
  <si>
    <t>大学物理I(上)</t>
  </si>
  <si>
    <t>大学物理I(下)</t>
  </si>
  <si>
    <t>普通化学</t>
  </si>
  <si>
    <t>计算方法及MATLAB实现</t>
  </si>
  <si>
    <t>电工电子学</t>
  </si>
  <si>
    <t>机械制图（一）</t>
  </si>
  <si>
    <t>机械制图（二）</t>
  </si>
  <si>
    <t>理论力学</t>
  </si>
  <si>
    <t>材料力学</t>
  </si>
  <si>
    <t>机械原理</t>
  </si>
  <si>
    <t>机械设计</t>
  </si>
  <si>
    <t>机械工程材料与成形技术基础</t>
  </si>
  <si>
    <t>汽车构造及发动机原理</t>
  </si>
  <si>
    <t>汽车理论</t>
  </si>
  <si>
    <t>汽车设计</t>
  </si>
  <si>
    <t>汽车电子技术</t>
  </si>
  <si>
    <t>汽车试验学</t>
  </si>
  <si>
    <t>汽车制造工艺学</t>
  </si>
  <si>
    <t>※机械工程概论</t>
  </si>
  <si>
    <t>程序设计与算法语言</t>
  </si>
  <si>
    <t>复变函数与积分变换</t>
  </si>
  <si>
    <t>大学英语(三)或通用学术英语（一）</t>
  </si>
  <si>
    <t>大学英语(四)或通用学术英语（二）</t>
  </si>
  <si>
    <t>※互换性与技术测量</t>
  </si>
  <si>
    <t>※热工学基础</t>
  </si>
  <si>
    <t>※控制工程</t>
  </si>
  <si>
    <t>机械振动学</t>
  </si>
  <si>
    <t>※流体力学</t>
  </si>
  <si>
    <t>有限元分析</t>
  </si>
  <si>
    <t>※微机原理与接口技术</t>
  </si>
  <si>
    <t>测试技术</t>
  </si>
  <si>
    <t>液压传动</t>
  </si>
  <si>
    <t>汽车造型与空气动力学</t>
  </si>
  <si>
    <t>汽车人机工程学</t>
  </si>
  <si>
    <t>汽车仿真分析</t>
  </si>
  <si>
    <t>汽车文化</t>
  </si>
  <si>
    <t>汽车安全技术</t>
  </si>
  <si>
    <t>汽车节能与环境保护技术</t>
  </si>
  <si>
    <t>汽车智能网联技术</t>
  </si>
  <si>
    <t>汽车新技术</t>
  </si>
  <si>
    <t>汽车服务工程</t>
  </si>
  <si>
    <t>汽车检测诊断技术</t>
  </si>
  <si>
    <t>汽车优化设计方法</t>
  </si>
  <si>
    <t>专业英语</t>
  </si>
  <si>
    <t>汽车评估</t>
  </si>
  <si>
    <t>文献检索</t>
  </si>
  <si>
    <t>大学物理实验</t>
  </si>
  <si>
    <t>毕业设计(论文)</t>
  </si>
  <si>
    <t>创新创业实践</t>
  </si>
  <si>
    <t>金工实习</t>
  </si>
  <si>
    <t>机械原理课程设计</t>
  </si>
  <si>
    <t>机械设计课程设计</t>
  </si>
  <si>
    <t>生产实习</t>
  </si>
  <si>
    <t>汽车拆装实习</t>
  </si>
  <si>
    <t>汽车设计课程设计</t>
  </si>
  <si>
    <t>汽车制造工艺学课程设计</t>
  </si>
  <si>
    <t>导师特色课程</t>
  </si>
  <si>
    <t>汽车制造工艺学实习</t>
  </si>
  <si>
    <t>车辆工程综合实验</t>
  </si>
  <si>
    <t>广西大学学院  …. 辅修专业教学计划表</t>
  </si>
  <si>
    <r>
      <t>各教学环节</t>
    </r>
    <r>
      <rPr>
        <sz val="7.5"/>
        <color indexed="10"/>
        <rFont val="宋体"/>
        <family val="0"/>
      </rPr>
      <t>学</t>
    </r>
    <r>
      <rPr>
        <sz val="7.5"/>
        <color indexed="8"/>
        <rFont val="宋体"/>
        <family val="0"/>
      </rPr>
      <t>时数分配</t>
    </r>
  </si>
  <si>
    <t>开课学期、周学时</t>
  </si>
  <si>
    <r>
      <t>2</t>
    </r>
    <r>
      <rPr>
        <sz val="12"/>
        <color indexed="8"/>
        <rFont val="宋体"/>
        <family val="0"/>
      </rPr>
      <t>020版</t>
    </r>
  </si>
  <si>
    <r>
      <t>2</t>
    </r>
    <r>
      <rPr>
        <sz val="12"/>
        <color indexed="8"/>
        <rFont val="宋体"/>
        <family val="0"/>
      </rPr>
      <t>017版</t>
    </r>
  </si>
  <si>
    <r>
      <rPr>
        <sz val="12"/>
        <rFont val="宋体"/>
        <family val="0"/>
      </rPr>
      <t>汽车构造及发动机原理</t>
    </r>
  </si>
  <si>
    <r>
      <rPr>
        <sz val="12"/>
        <rFont val="宋体"/>
        <family val="0"/>
      </rPr>
      <t>汽车理论</t>
    </r>
  </si>
  <si>
    <t>学门、学类课</t>
  </si>
  <si>
    <r>
      <rPr>
        <sz val="12"/>
        <rFont val="宋体"/>
        <family val="0"/>
      </rPr>
      <t>汽车设计</t>
    </r>
  </si>
  <si>
    <t>方案1</t>
  </si>
  <si>
    <t>方案2</t>
  </si>
  <si>
    <t>方案3</t>
  </si>
  <si>
    <t>合计</t>
  </si>
  <si>
    <t>专业课</t>
  </si>
  <si>
    <t>课程类别</t>
  </si>
  <si>
    <t>通识必修</t>
  </si>
  <si>
    <t>学门</t>
  </si>
  <si>
    <t>学类核心</t>
  </si>
  <si>
    <t>专业必修</t>
  </si>
  <si>
    <t>专业选修</t>
  </si>
  <si>
    <t>集中实践必修</t>
  </si>
  <si>
    <t>集中实践选修</t>
  </si>
  <si>
    <t>核心</t>
  </si>
  <si>
    <t>学分数</t>
  </si>
  <si>
    <t>实践环节</t>
  </si>
  <si>
    <t>国家标准要求</t>
  </si>
  <si>
    <r>
      <t>45</t>
    </r>
    <r>
      <rPr>
        <sz val="12"/>
        <rFont val="宋体"/>
        <family val="0"/>
      </rPr>
      <t>（</t>
    </r>
    <r>
      <rPr>
        <sz val="12"/>
        <rFont val="Times New Roman"/>
        <family val="1"/>
      </rPr>
      <t>30%</t>
    </r>
    <r>
      <rPr>
        <sz val="12"/>
        <rFont val="宋体"/>
        <family val="0"/>
      </rPr>
      <t>）</t>
    </r>
  </si>
  <si>
    <r>
      <t>30</t>
    </r>
    <r>
      <rPr>
        <sz val="12"/>
        <rFont val="宋体"/>
        <family val="0"/>
      </rPr>
      <t>（</t>
    </r>
    <r>
      <rPr>
        <sz val="12"/>
        <rFont val="Times New Roman"/>
        <family val="1"/>
      </rPr>
      <t>20%</t>
    </r>
    <r>
      <rPr>
        <sz val="12"/>
        <rFont val="宋体"/>
        <family val="0"/>
      </rPr>
      <t>）</t>
    </r>
  </si>
  <si>
    <t>总计</t>
  </si>
  <si>
    <t>备注：
1、 辅修专业总学分=学门核心+学类核心+专业核心+专业选修+集中实践≥50学分；
2、 辅修专业学士学位要求在完成辅修专业不低于50学分的基础上完成毕业设计（论文），目前我校暂未发布辅修专业学士学位相关的管理文件，待教育厅发布新的管理文件后，届时以教育厅的文件为准。</t>
  </si>
  <si>
    <t>※工程管理与技术经济学</t>
  </si>
  <si>
    <t>汽车充电系统与工程</t>
  </si>
  <si>
    <r>
      <rPr>
        <sz val="8"/>
        <color indexed="8"/>
        <rFont val="宋体"/>
        <family val="0"/>
      </rPr>
      <t>汽车人机工程学</t>
    </r>
  </si>
  <si>
    <r>
      <rPr>
        <sz val="8"/>
        <color indexed="8"/>
        <rFont val="宋体"/>
        <family val="0"/>
      </rPr>
      <t>汽车文化</t>
    </r>
  </si>
  <si>
    <r>
      <rPr>
        <sz val="8"/>
        <color indexed="8"/>
        <rFont val="宋体"/>
        <family val="0"/>
      </rPr>
      <t>汽车安全技术</t>
    </r>
  </si>
  <si>
    <t>电动汽车技术</t>
  </si>
  <si>
    <t>通信技术与车联网</t>
  </si>
  <si>
    <t>智能汽车与自动驾驶</t>
  </si>
  <si>
    <r>
      <rPr>
        <sz val="8"/>
        <color indexed="8"/>
        <rFont val="宋体"/>
        <family val="0"/>
      </rPr>
      <t>汽车服务工程</t>
    </r>
  </si>
  <si>
    <r>
      <rPr>
        <sz val="8"/>
        <color indexed="8"/>
        <rFont val="宋体"/>
        <family val="0"/>
      </rPr>
      <t>汽车检测诊断技术</t>
    </r>
  </si>
  <si>
    <t>车载智能终端与APP应用</t>
  </si>
  <si>
    <r>
      <rPr>
        <sz val="8"/>
        <color indexed="8"/>
        <rFont val="宋体"/>
        <family val="0"/>
      </rPr>
      <t>专业英语</t>
    </r>
  </si>
  <si>
    <t>汽车鉴定与评估</t>
  </si>
  <si>
    <t xml:space="preserve"> 工资</t>
  </si>
  <si>
    <t>酬金</t>
  </si>
  <si>
    <t>总收入</t>
  </si>
  <si>
    <t>增长</t>
  </si>
  <si>
    <t>年份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</si>
</sst>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_);[Red]\(0.0\)"/>
    <numFmt numFmtId="179" formatCode="0_);[Red]\(0\)"/>
    <numFmt numFmtId="180" formatCode="0_ "/>
    <numFmt numFmtId="181" formatCode="0.00_);[Red]\(0.00\)"/>
    <numFmt numFmtId="182" formatCode="0.00_ "/>
  </numFmts>
  <fonts count="92">
    <font>
      <sz val="12"/>
      <name val="宋体"/>
      <family val="0"/>
    </font>
    <font>
      <sz val="11"/>
      <name val="宋体"/>
      <family val="0"/>
    </font>
    <font>
      <b/>
      <sz val="11"/>
      <color indexed="12"/>
      <name val="宋体"/>
      <family val="0"/>
    </font>
    <font>
      <b/>
      <sz val="12"/>
      <color indexed="12"/>
      <name val="宋体"/>
      <family val="0"/>
    </font>
    <font>
      <sz val="11"/>
      <color indexed="8"/>
      <name val="宋体"/>
      <family val="0"/>
    </font>
    <font>
      <sz val="12"/>
      <color indexed="10"/>
      <name val="宋体"/>
      <family val="0"/>
    </font>
    <font>
      <sz val="12"/>
      <color indexed="8"/>
      <name val="宋体"/>
      <family val="0"/>
    </font>
    <font>
      <sz val="8"/>
      <color indexed="8"/>
      <name val="宋体"/>
      <family val="0"/>
    </font>
    <font>
      <sz val="8"/>
      <color indexed="10"/>
      <name val="宋体"/>
      <family val="0"/>
    </font>
    <font>
      <sz val="8"/>
      <color indexed="8"/>
      <name val="Times New Roman"/>
      <family val="1"/>
    </font>
    <font>
      <b/>
      <sz val="16"/>
      <color indexed="10"/>
      <name val="宋体"/>
      <family val="0"/>
    </font>
    <font>
      <b/>
      <sz val="16"/>
      <color indexed="8"/>
      <name val="宋体"/>
      <family val="0"/>
    </font>
    <font>
      <sz val="9"/>
      <color indexed="8"/>
      <name val="宋体"/>
      <family val="0"/>
    </font>
    <font>
      <sz val="7.5"/>
      <color indexed="8"/>
      <name val="宋体"/>
      <family val="0"/>
    </font>
    <font>
      <sz val="7.5"/>
      <color indexed="10"/>
      <name val="宋体"/>
      <family val="0"/>
    </font>
    <font>
      <sz val="10"/>
      <name val="宋体"/>
      <family val="0"/>
    </font>
    <font>
      <sz val="12"/>
      <name val="Times New Roman"/>
      <family val="1"/>
    </font>
    <font>
      <sz val="10.5"/>
      <name val="Times New Roman"/>
      <family val="1"/>
    </font>
    <font>
      <sz val="12"/>
      <color indexed="12"/>
      <name val="Times New Roman"/>
      <family val="1"/>
    </font>
    <font>
      <sz val="10"/>
      <color indexed="10"/>
      <name val="宋体"/>
      <family val="0"/>
    </font>
    <font>
      <sz val="9"/>
      <color indexed="8"/>
      <name val="Times New Roman"/>
      <family val="1"/>
    </font>
    <font>
      <sz val="10.5"/>
      <color indexed="8"/>
      <name val="Times New Roman"/>
      <family val="1"/>
    </font>
    <font>
      <sz val="7.5"/>
      <color indexed="8"/>
      <name val="Times New Roman"/>
      <family val="1"/>
    </font>
    <font>
      <sz val="10.5"/>
      <name val="宋体"/>
      <family val="0"/>
    </font>
    <font>
      <sz val="12"/>
      <color indexed="10"/>
      <name val="Calibri"/>
      <family val="2"/>
    </font>
    <font>
      <sz val="12"/>
      <name val="Calibri"/>
      <family val="2"/>
    </font>
    <font>
      <sz val="10.5"/>
      <color indexed="8"/>
      <name val="宋体"/>
      <family val="0"/>
    </font>
    <font>
      <sz val="10"/>
      <color indexed="8"/>
      <name val="宋体"/>
      <family val="0"/>
    </font>
    <font>
      <sz val="10"/>
      <color indexed="8"/>
      <name val="Times New Roman"/>
      <family val="1"/>
    </font>
    <font>
      <b/>
      <sz val="12"/>
      <color indexed="8"/>
      <name val="宋体"/>
      <family val="0"/>
    </font>
    <font>
      <b/>
      <sz val="12"/>
      <color indexed="10"/>
      <name val="宋体"/>
      <family val="0"/>
    </font>
    <font>
      <b/>
      <sz val="8"/>
      <color indexed="10"/>
      <name val="宋体"/>
      <family val="0"/>
    </font>
    <font>
      <sz val="8"/>
      <name val="Times New Roman"/>
      <family val="1"/>
    </font>
    <font>
      <sz val="8"/>
      <color indexed="10"/>
      <name val="Times New Roman"/>
      <family val="1"/>
    </font>
    <font>
      <sz val="8"/>
      <name val="宋体"/>
      <family val="0"/>
    </font>
    <font>
      <b/>
      <sz val="8"/>
      <color indexed="10"/>
      <name val="Times New Roman"/>
      <family val="1"/>
    </font>
    <font>
      <sz val="7.5"/>
      <name val="宋体"/>
      <family val="0"/>
    </font>
    <font>
      <b/>
      <sz val="8"/>
      <name val="Times New Roman"/>
      <family val="1"/>
    </font>
    <font>
      <sz val="6"/>
      <color indexed="10"/>
      <name val="Times New Roman"/>
      <family val="1"/>
    </font>
    <font>
      <sz val="9"/>
      <name val="宋体"/>
      <family val="0"/>
    </font>
    <font>
      <sz val="9"/>
      <color indexed="10"/>
      <name val="Times New Roman"/>
      <family val="1"/>
    </font>
    <font>
      <sz val="8"/>
      <color indexed="40"/>
      <name val="宋体"/>
      <family val="0"/>
    </font>
    <font>
      <sz val="8"/>
      <color indexed="40"/>
      <name val="Times New Roman"/>
      <family val="1"/>
    </font>
    <font>
      <sz val="6"/>
      <color indexed="8"/>
      <name val="宋体"/>
      <family val="0"/>
    </font>
    <font>
      <sz val="6"/>
      <name val="宋体"/>
      <family val="0"/>
    </font>
    <font>
      <sz val="6"/>
      <color indexed="8"/>
      <name val="Times New Roman"/>
      <family val="1"/>
    </font>
    <font>
      <sz val="9"/>
      <color indexed="10"/>
      <name val="宋体"/>
      <family val="0"/>
    </font>
    <font>
      <i/>
      <sz val="11"/>
      <color indexed="23"/>
      <name val="宋体"/>
      <family val="0"/>
    </font>
    <font>
      <b/>
      <sz val="11"/>
      <color indexed="9"/>
      <name val="宋体"/>
      <family val="0"/>
    </font>
    <font>
      <u val="single"/>
      <sz val="12"/>
      <color indexed="12"/>
      <name val="宋体"/>
      <family val="0"/>
    </font>
    <font>
      <sz val="11"/>
      <color indexed="62"/>
      <name val="宋体"/>
      <family val="0"/>
    </font>
    <font>
      <b/>
      <sz val="11"/>
      <color indexed="62"/>
      <name val="宋体"/>
      <family val="0"/>
    </font>
    <font>
      <sz val="11"/>
      <color indexed="53"/>
      <name val="宋体"/>
      <family val="0"/>
    </font>
    <font>
      <b/>
      <sz val="13"/>
      <color indexed="62"/>
      <name val="宋体"/>
      <family val="0"/>
    </font>
    <font>
      <sz val="11"/>
      <color indexed="16"/>
      <name val="宋体"/>
      <family val="0"/>
    </font>
    <font>
      <b/>
      <sz val="11"/>
      <color indexed="63"/>
      <name val="宋体"/>
      <family val="0"/>
    </font>
    <font>
      <b/>
      <sz val="15"/>
      <color indexed="62"/>
      <name val="宋体"/>
      <family val="0"/>
    </font>
    <font>
      <sz val="11"/>
      <color indexed="9"/>
      <name val="宋体"/>
      <family val="0"/>
    </font>
    <font>
      <sz val="11"/>
      <color indexed="10"/>
      <name val="宋体"/>
      <family val="0"/>
    </font>
    <font>
      <u val="single"/>
      <sz val="12"/>
      <color indexed="20"/>
      <name val="宋体"/>
      <family val="0"/>
    </font>
    <font>
      <sz val="11"/>
      <color indexed="17"/>
      <name val="宋体"/>
      <family val="0"/>
    </font>
    <font>
      <b/>
      <sz val="11"/>
      <color indexed="53"/>
      <name val="宋体"/>
      <family val="0"/>
    </font>
    <font>
      <b/>
      <sz val="18"/>
      <color indexed="62"/>
      <name val="宋体"/>
      <family val="0"/>
    </font>
    <font>
      <b/>
      <sz val="11"/>
      <color indexed="8"/>
      <name val="宋体"/>
      <family val="0"/>
    </font>
    <font>
      <sz val="11"/>
      <color indexed="19"/>
      <name val="宋体"/>
      <family val="0"/>
    </font>
    <font>
      <b/>
      <sz val="9"/>
      <name val="宋体"/>
      <family val="0"/>
    </font>
    <font>
      <b/>
      <sz val="11"/>
      <color rgb="FF0000FF"/>
      <name val="Calibri"/>
      <family val="0"/>
    </font>
    <font>
      <b/>
      <sz val="12"/>
      <color rgb="FF0000FF"/>
      <name val="宋体"/>
      <family val="0"/>
    </font>
    <font>
      <sz val="11"/>
      <color theme="1"/>
      <name val="Calibri"/>
      <family val="0"/>
    </font>
    <font>
      <sz val="12"/>
      <color rgb="FFFF0000"/>
      <name val="宋体"/>
      <family val="0"/>
    </font>
    <font>
      <sz val="12"/>
      <color rgb="FF000000"/>
      <name val="宋体"/>
      <family val="0"/>
    </font>
    <font>
      <sz val="8"/>
      <color theme="1"/>
      <name val="宋体"/>
      <family val="0"/>
    </font>
    <font>
      <sz val="8"/>
      <color rgb="FFFF0000"/>
      <name val="宋体"/>
      <family val="0"/>
    </font>
    <font>
      <sz val="8"/>
      <color theme="1"/>
      <name val="Times New Roman"/>
      <family val="1"/>
    </font>
    <font>
      <sz val="12"/>
      <color rgb="FFFF0000"/>
      <name val="Calibri"/>
      <family val="2"/>
    </font>
    <font>
      <sz val="10.5"/>
      <color rgb="FF000000"/>
      <name val="宋体"/>
      <family val="0"/>
    </font>
    <font>
      <sz val="12"/>
      <color rgb="FF0000FF"/>
      <name val="Times New Roman"/>
      <family val="1"/>
    </font>
    <font>
      <sz val="10"/>
      <color rgb="FF000000"/>
      <name val="宋体"/>
      <family val="0"/>
    </font>
    <font>
      <sz val="10"/>
      <color rgb="FFFF0000"/>
      <name val="宋体"/>
      <family val="0"/>
    </font>
    <font>
      <sz val="10"/>
      <color theme="1"/>
      <name val="Times New Roman"/>
      <family val="1"/>
    </font>
    <font>
      <b/>
      <sz val="12"/>
      <color rgb="FFFF0000"/>
      <name val="宋体"/>
      <family val="0"/>
    </font>
    <font>
      <b/>
      <sz val="8"/>
      <color rgb="FFFF0000"/>
      <name val="宋体"/>
      <family val="0"/>
    </font>
    <font>
      <sz val="8"/>
      <color rgb="FFFF0000"/>
      <name val="Times New Roman"/>
      <family val="1"/>
    </font>
    <font>
      <b/>
      <sz val="8"/>
      <color rgb="FFFF0000"/>
      <name val="Times New Roman"/>
      <family val="1"/>
    </font>
    <font>
      <sz val="6"/>
      <color rgb="FFFF0000"/>
      <name val="Times New Roman"/>
      <family val="1"/>
    </font>
    <font>
      <sz val="9"/>
      <color rgb="FFFF0000"/>
      <name val="Times New Roman"/>
      <family val="1"/>
    </font>
    <font>
      <sz val="8"/>
      <color rgb="FF00B0F0"/>
      <name val="宋体"/>
      <family val="0"/>
    </font>
    <font>
      <sz val="8"/>
      <color rgb="FF00B0F0"/>
      <name val="Times New Roman"/>
      <family val="1"/>
    </font>
    <font>
      <sz val="9"/>
      <color rgb="FF000000"/>
      <name val="宋体"/>
      <family val="0"/>
    </font>
    <font>
      <sz val="9"/>
      <color rgb="FFFF0000"/>
      <name val="宋体"/>
      <family val="0"/>
    </font>
    <font>
      <sz val="8"/>
      <color rgb="FF000000"/>
      <name val="宋体"/>
      <family val="0"/>
    </font>
    <font>
      <b/>
      <sz val="8"/>
      <name val="宋体"/>
      <family val="2"/>
    </font>
  </fonts>
  <fills count="2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
      <patternFill patternType="solid">
        <fgColor theme="8" tint="0.7999799847602844"/>
        <bgColor indexed="64"/>
      </patternFill>
    </fill>
    <fill>
      <patternFill patternType="solid">
        <fgColor indexed="13"/>
        <bgColor indexed="64"/>
      </patternFill>
    </fill>
    <fill>
      <patternFill patternType="solid">
        <fgColor theme="6" tint="0.7999799847602844"/>
        <bgColor indexed="64"/>
      </patternFill>
    </fill>
    <fill>
      <patternFill patternType="solid">
        <fgColor theme="6" tint="0.599990010261535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7"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 borderId="2" applyNumberFormat="0" applyFont="0" applyAlignment="0" applyProtection="0"/>
    <xf numFmtId="0" fontId="57" fillId="7" borderId="0" applyNumberFormat="0" applyBorder="0" applyAlignment="0" applyProtection="0"/>
    <xf numFmtId="0" fontId="51" fillId="0" borderId="0" applyNumberFormat="0" applyFill="0" applyBorder="0" applyAlignment="0" applyProtection="0"/>
    <xf numFmtId="0" fontId="58" fillId="0" borderId="0" applyNumberFormat="0" applyFill="0" applyBorder="0" applyAlignment="0" applyProtection="0"/>
    <xf numFmtId="0" fontId="62" fillId="0" borderId="0" applyNumberFormat="0" applyFill="0" applyBorder="0" applyAlignment="0" applyProtection="0"/>
    <xf numFmtId="0" fontId="47" fillId="0" borderId="0" applyNumberFormat="0" applyFill="0" applyBorder="0" applyAlignment="0" applyProtection="0"/>
    <xf numFmtId="0" fontId="56" fillId="0" borderId="3" applyNumberFormat="0" applyFill="0" applyAlignment="0" applyProtection="0"/>
    <xf numFmtId="0" fontId="53" fillId="0" borderId="4" applyNumberFormat="0" applyFill="0" applyAlignment="0" applyProtection="0"/>
    <xf numFmtId="0" fontId="57" fillId="6" borderId="0" applyNumberFormat="0" applyBorder="0" applyAlignment="0" applyProtection="0"/>
    <xf numFmtId="0" fontId="51" fillId="0" borderId="5" applyNumberFormat="0" applyFill="0" applyAlignment="0" applyProtection="0"/>
    <xf numFmtId="0" fontId="57" fillId="6" borderId="0" applyNumberFormat="0" applyBorder="0" applyAlignment="0" applyProtection="0"/>
    <xf numFmtId="0" fontId="55" fillId="8" borderId="6" applyNumberFormat="0" applyAlignment="0" applyProtection="0"/>
    <xf numFmtId="0" fontId="61" fillId="8" borderId="1" applyNumberFormat="0" applyAlignment="0" applyProtection="0"/>
    <xf numFmtId="0" fontId="0" fillId="0" borderId="0">
      <alignment/>
      <protection/>
    </xf>
    <xf numFmtId="0" fontId="48" fillId="9" borderId="7" applyNumberFormat="0" applyAlignment="0" applyProtection="0"/>
    <xf numFmtId="0" fontId="4" fillId="2" borderId="0" applyNumberFormat="0" applyBorder="0" applyAlignment="0" applyProtection="0"/>
    <xf numFmtId="0" fontId="57" fillId="10" borderId="0" applyNumberFormat="0" applyBorder="0" applyAlignment="0" applyProtection="0"/>
    <xf numFmtId="0" fontId="52" fillId="0" borderId="8" applyNumberFormat="0" applyFill="0" applyAlignment="0" applyProtection="0"/>
    <xf numFmtId="0" fontId="63" fillId="0" borderId="9" applyNumberFormat="0" applyFill="0" applyAlignment="0" applyProtection="0"/>
    <xf numFmtId="0" fontId="60" fillId="4" borderId="0" applyNumberFormat="0" applyBorder="0" applyAlignment="0" applyProtection="0"/>
    <xf numFmtId="0" fontId="64" fillId="11" borderId="0" applyNumberFormat="0" applyBorder="0" applyAlignment="0" applyProtection="0"/>
    <xf numFmtId="0" fontId="4" fillId="12" borderId="0" applyNumberFormat="0" applyBorder="0" applyAlignment="0" applyProtection="0"/>
    <xf numFmtId="0" fontId="57" fillId="13" borderId="0" applyNumberFormat="0" applyBorder="0" applyAlignment="0" applyProtection="0"/>
    <xf numFmtId="0" fontId="0" fillId="0" borderId="0">
      <alignment/>
      <protection/>
    </xf>
    <xf numFmtId="0" fontId="4" fillId="12" borderId="0" applyNumberFormat="0" applyBorder="0" applyAlignment="0" applyProtection="0"/>
    <xf numFmtId="0" fontId="4" fillId="1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7" fillId="15" borderId="0" applyNumberFormat="0" applyBorder="0" applyAlignment="0" applyProtection="0"/>
    <xf numFmtId="0" fontId="57"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57" fillId="16" borderId="0" applyNumberFormat="0" applyBorder="0" applyAlignment="0" applyProtection="0"/>
    <xf numFmtId="0" fontId="4" fillId="14" borderId="0" applyNumberFormat="0" applyBorder="0" applyAlignment="0" applyProtection="0"/>
    <xf numFmtId="0" fontId="57" fillId="17" borderId="0" applyNumberFormat="0" applyBorder="0" applyAlignment="0" applyProtection="0"/>
    <xf numFmtId="0" fontId="57" fillId="7" borderId="0" applyNumberFormat="0" applyBorder="0" applyAlignment="0" applyProtection="0"/>
    <xf numFmtId="0" fontId="4" fillId="3" borderId="0" applyNumberFormat="0" applyBorder="0" applyAlignment="0" applyProtection="0"/>
    <xf numFmtId="0" fontId="57" fillId="3" borderId="0" applyNumberFormat="0" applyBorder="0" applyAlignment="0" applyProtection="0"/>
    <xf numFmtId="0" fontId="0" fillId="0" borderId="0">
      <alignment/>
      <protection/>
    </xf>
    <xf numFmtId="0" fontId="0" fillId="0" borderId="0">
      <alignment/>
      <protection/>
    </xf>
  </cellStyleXfs>
  <cellXfs count="347">
    <xf numFmtId="0" fontId="0" fillId="0" borderId="0" xfId="0" applyAlignment="1">
      <alignment/>
    </xf>
    <xf numFmtId="4" fontId="66" fillId="0" borderId="0" xfId="0" applyNumberFormat="1" applyFont="1" applyAlignment="1">
      <alignment/>
    </xf>
    <xf numFmtId="4" fontId="67" fillId="0" borderId="0" xfId="0" applyNumberFormat="1" applyFont="1" applyAlignment="1">
      <alignment/>
    </xf>
    <xf numFmtId="0" fontId="0" fillId="0" borderId="0" xfId="0" applyFont="1" applyAlignment="1">
      <alignment horizontal="center"/>
    </xf>
    <xf numFmtId="0" fontId="0" fillId="0" borderId="0" xfId="0" applyFont="1" applyAlignment="1">
      <alignment/>
    </xf>
    <xf numFmtId="0" fontId="68" fillId="0" borderId="0" xfId="0" applyFont="1" applyAlignment="1">
      <alignment/>
    </xf>
    <xf numFmtId="4" fontId="69" fillId="0" borderId="0" xfId="0" applyNumberFormat="1" applyFont="1" applyAlignment="1">
      <alignment/>
    </xf>
    <xf numFmtId="176" fontId="0" fillId="0" borderId="0" xfId="0" applyNumberFormat="1" applyAlignment="1">
      <alignment/>
    </xf>
    <xf numFmtId="0" fontId="70" fillId="0" borderId="10" xfId="0" applyFont="1" applyBorder="1" applyAlignment="1">
      <alignment horizontal="center" vertical="center"/>
    </xf>
    <xf numFmtId="0" fontId="0" fillId="0" borderId="11" xfId="0" applyFont="1" applyBorder="1" applyAlignment="1">
      <alignment horizontal="center" vertical="center" wrapText="1"/>
    </xf>
    <xf numFmtId="0" fontId="71" fillId="0" borderId="12"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69" fillId="0" borderId="10" xfId="0" applyFont="1" applyBorder="1" applyAlignment="1">
      <alignment horizontal="center" vertical="center"/>
    </xf>
    <xf numFmtId="0" fontId="72" fillId="0" borderId="12" xfId="0" applyFont="1" applyFill="1" applyBorder="1" applyAlignment="1">
      <alignment horizontal="left" vertical="center" wrapText="1"/>
    </xf>
    <xf numFmtId="0" fontId="69" fillId="0" borderId="11" xfId="0" applyFont="1" applyBorder="1" applyAlignment="1">
      <alignment horizontal="center" vertical="center" wrapText="1"/>
    </xf>
    <xf numFmtId="0" fontId="7" fillId="0" borderId="12" xfId="0" applyFont="1" applyFill="1" applyBorder="1" applyAlignment="1">
      <alignment horizontal="left" vertical="center" wrapText="1"/>
    </xf>
    <xf numFmtId="0" fontId="70" fillId="0" borderId="1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12" xfId="0" applyFont="1" applyBorder="1" applyAlignment="1">
      <alignment horizontal="center" wrapText="1"/>
    </xf>
    <xf numFmtId="0" fontId="16" fillId="0" borderId="12" xfId="0" applyFont="1" applyBorder="1" applyAlignment="1">
      <alignment horizontal="center" vertical="top" wrapText="1"/>
    </xf>
    <xf numFmtId="0" fontId="0" fillId="0" borderId="12" xfId="0" applyBorder="1" applyAlignment="1">
      <alignment/>
    </xf>
    <xf numFmtId="0" fontId="15" fillId="0" borderId="1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7" fillId="0" borderId="12" xfId="0" applyFont="1" applyBorder="1" applyAlignment="1">
      <alignment horizontal="center" wrapText="1"/>
    </xf>
    <xf numFmtId="0" fontId="18" fillId="0" borderId="12" xfId="0" applyFont="1" applyBorder="1" applyAlignment="1">
      <alignment horizontal="center" vertical="top" wrapText="1"/>
    </xf>
    <xf numFmtId="0" fontId="0" fillId="0" borderId="12" xfId="0" applyFont="1" applyBorder="1" applyAlignment="1">
      <alignment horizontal="center" vertical="center" wrapText="1"/>
    </xf>
    <xf numFmtId="0" fontId="17" fillId="0" borderId="12" xfId="0" applyFont="1" applyBorder="1" applyAlignment="1">
      <alignment horizontal="justify" vertical="top" wrapText="1"/>
    </xf>
    <xf numFmtId="0" fontId="19" fillId="0" borderId="0" xfId="0" applyFont="1" applyBorder="1" applyAlignment="1">
      <alignment horizontal="left" vertical="center" wrapText="1"/>
    </xf>
    <xf numFmtId="0" fontId="13" fillId="0" borderId="2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12" xfId="65" applyFont="1" applyBorder="1" applyAlignment="1">
      <alignment horizontal="center" vertical="center" wrapText="1"/>
      <protection/>
    </xf>
    <xf numFmtId="0" fontId="13" fillId="0" borderId="12" xfId="0" applyFont="1" applyBorder="1" applyAlignment="1">
      <alignment vertical="center" wrapText="1"/>
    </xf>
    <xf numFmtId="0" fontId="20" fillId="0" borderId="12" xfId="0" applyFont="1" applyBorder="1" applyAlignment="1">
      <alignment horizontal="center" vertical="center" wrapText="1"/>
    </xf>
    <xf numFmtId="49" fontId="20" fillId="0" borderId="12" xfId="0" applyNumberFormat="1" applyFont="1" applyBorder="1" applyAlignment="1">
      <alignment horizontal="center" vertical="center" wrapText="1"/>
    </xf>
    <xf numFmtId="0" fontId="12" fillId="0" borderId="21" xfId="65" applyFont="1" applyBorder="1" applyAlignment="1">
      <alignment horizontal="center" vertical="center" wrapText="1"/>
      <protection/>
    </xf>
    <xf numFmtId="0" fontId="21" fillId="0" borderId="21" xfId="0" applyFont="1" applyBorder="1" applyAlignment="1">
      <alignment horizontal="center" vertical="center" wrapText="1"/>
    </xf>
    <xf numFmtId="0" fontId="12" fillId="0" borderId="12" xfId="66" applyFont="1" applyBorder="1" applyAlignment="1">
      <alignment horizontal="center" vertical="center" wrapText="1"/>
      <protection/>
    </xf>
    <xf numFmtId="0" fontId="20" fillId="0" borderId="12" xfId="66" applyFont="1" applyFill="1" applyBorder="1" applyAlignment="1">
      <alignment horizontal="center" vertical="center"/>
      <protection/>
    </xf>
    <xf numFmtId="0" fontId="20" fillId="0" borderId="2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2" xfId="0" applyFont="1" applyBorder="1" applyAlignment="1">
      <alignment horizontal="center" vertical="center"/>
    </xf>
    <xf numFmtId="0" fontId="22" fillId="0" borderId="21" xfId="0" applyFont="1" applyBorder="1" applyAlignment="1">
      <alignment horizontal="center" vertical="center" wrapText="1"/>
    </xf>
    <xf numFmtId="0" fontId="20" fillId="0" borderId="21" xfId="40" applyFont="1" applyBorder="1" applyAlignment="1">
      <alignment horizontal="center" vertical="center" wrapText="1"/>
      <protection/>
    </xf>
    <xf numFmtId="0" fontId="23" fillId="0" borderId="22" xfId="0" applyFont="1" applyBorder="1" applyAlignment="1">
      <alignment horizontal="center" vertical="center" wrapText="1"/>
    </xf>
    <xf numFmtId="0" fontId="23"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23"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9" fontId="0" fillId="0" borderId="27"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0" fontId="23" fillId="0" borderId="26" xfId="0" applyFont="1" applyBorder="1" applyAlignment="1">
      <alignment horizontal="center" vertical="center" wrapText="1"/>
    </xf>
    <xf numFmtId="0" fontId="75" fillId="0" borderId="22" xfId="0" applyFont="1" applyBorder="1" applyAlignment="1">
      <alignment horizontal="center" vertical="center" wrapText="1"/>
    </xf>
    <xf numFmtId="0" fontId="23" fillId="0" borderId="11" xfId="0" applyFont="1" applyBorder="1" applyAlignment="1">
      <alignment horizontal="center" vertical="center" wrapText="1"/>
    </xf>
    <xf numFmtId="0" fontId="75" fillId="0" borderId="10" xfId="0" applyFont="1" applyBorder="1" applyAlignment="1">
      <alignment horizontal="center" vertical="center" wrapText="1"/>
    </xf>
    <xf numFmtId="0" fontId="25"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6" xfId="0" applyFont="1" applyBorder="1" applyAlignment="1">
      <alignment horizontal="center" vertical="center" wrapText="1"/>
    </xf>
    <xf numFmtId="0" fontId="76" fillId="0" borderId="22" xfId="0" applyFont="1" applyBorder="1" applyAlignment="1">
      <alignment horizontal="center" vertical="center" wrapText="1"/>
    </xf>
    <xf numFmtId="9" fontId="0" fillId="0" borderId="11" xfId="0" applyNumberFormat="1" applyFont="1" applyBorder="1" applyAlignment="1">
      <alignment horizontal="left" vertical="center" wrapText="1"/>
    </xf>
    <xf numFmtId="0" fontId="16" fillId="0" borderId="2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1" xfId="0" applyFont="1" applyBorder="1" applyAlignment="1">
      <alignment horizontal="center" vertical="center" wrapText="1"/>
    </xf>
    <xf numFmtId="0" fontId="76" fillId="0" borderId="10" xfId="0" applyFont="1" applyBorder="1" applyAlignment="1">
      <alignment horizontal="center" vertical="center" wrapText="1"/>
    </xf>
    <xf numFmtId="0" fontId="0" fillId="0" borderId="0" xfId="0" applyFill="1" applyAlignment="1">
      <alignment/>
    </xf>
    <xf numFmtId="0" fontId="77"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Border="1" applyAlignment="1">
      <alignment horizontal="left" vertical="center"/>
    </xf>
    <xf numFmtId="0" fontId="78" fillId="0" borderId="10" xfId="0" applyFont="1" applyBorder="1" applyAlignment="1">
      <alignment horizontal="left" vertical="center"/>
    </xf>
    <xf numFmtId="0" fontId="78" fillId="0" borderId="11" xfId="0" applyFont="1" applyBorder="1" applyAlignment="1">
      <alignment horizontal="center" vertical="center" wrapText="1"/>
    </xf>
    <xf numFmtId="0" fontId="78" fillId="0" borderId="11" xfId="0" applyFont="1" applyBorder="1" applyAlignment="1">
      <alignment horizontal="center" vertical="center"/>
    </xf>
    <xf numFmtId="0" fontId="0" fillId="18" borderId="0" xfId="0" applyFill="1" applyAlignment="1">
      <alignment/>
    </xf>
    <xf numFmtId="0" fontId="15" fillId="0" borderId="12" xfId="0" applyFont="1" applyBorder="1" applyAlignment="1">
      <alignment/>
    </xf>
    <xf numFmtId="0" fontId="15" fillId="0" borderId="12"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27" fillId="0" borderId="12" xfId="0" applyFont="1" applyBorder="1" applyAlignment="1">
      <alignment horizontal="center" vertical="center"/>
    </xf>
    <xf numFmtId="0" fontId="79" fillId="18" borderId="0" xfId="0" applyFont="1" applyFill="1" applyBorder="1" applyAlignment="1">
      <alignment horizontal="center" vertical="center" wrapText="1"/>
    </xf>
    <xf numFmtId="0" fontId="0" fillId="0" borderId="10" xfId="0" applyFont="1" applyBorder="1" applyAlignment="1">
      <alignment horizontal="left" vertical="center"/>
    </xf>
    <xf numFmtId="0" fontId="69" fillId="0" borderId="10" xfId="0" applyFont="1" applyBorder="1" applyAlignment="1">
      <alignment horizontal="left" vertical="center"/>
    </xf>
    <xf numFmtId="177" fontId="0" fillId="18" borderId="0" xfId="0" applyNumberFormat="1" applyFill="1" applyAlignment="1">
      <alignment/>
    </xf>
    <xf numFmtId="177" fontId="0" fillId="0" borderId="0" xfId="0" applyNumberFormat="1" applyFill="1" applyAlignment="1">
      <alignment/>
    </xf>
    <xf numFmtId="0" fontId="0" fillId="0" borderId="12" xfId="0" applyFont="1" applyFill="1" applyBorder="1" applyAlignment="1">
      <alignment horizontal="center" vertical="center" wrapText="1"/>
    </xf>
    <xf numFmtId="0" fontId="0" fillId="0" borderId="10" xfId="0" applyFont="1" applyBorder="1" applyAlignment="1">
      <alignment horizontal="center" vertical="center"/>
    </xf>
    <xf numFmtId="178" fontId="0" fillId="18" borderId="0" xfId="0" applyNumberFormat="1" applyFill="1" applyAlignment="1">
      <alignment/>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69" fillId="0" borderId="24"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xf>
    <xf numFmtId="0" fontId="69" fillId="0" borderId="11" xfId="0" applyFont="1" applyBorder="1" applyAlignment="1">
      <alignment horizontal="center" vertical="center"/>
    </xf>
    <xf numFmtId="0" fontId="29" fillId="0" borderId="0" xfId="0" applyFont="1" applyAlignment="1">
      <alignment horizontal="center" vertical="center"/>
    </xf>
    <xf numFmtId="0" fontId="69" fillId="0" borderId="0" xfId="0" applyFont="1" applyFill="1" applyAlignment="1">
      <alignment horizontal="center" vertical="center"/>
    </xf>
    <xf numFmtId="0" fontId="6" fillId="0" borderId="0" xfId="0" applyFont="1" applyFill="1" applyAlignment="1">
      <alignment horizontal="center" vertical="center"/>
    </xf>
    <xf numFmtId="178" fontId="6" fillId="0" borderId="0" xfId="0" applyNumberFormat="1" applyFont="1" applyAlignment="1">
      <alignment horizontal="center" vertical="center"/>
    </xf>
    <xf numFmtId="179" fontId="6" fillId="0" borderId="0" xfId="0" applyNumberFormat="1" applyFont="1" applyAlignment="1">
      <alignment horizontal="center" vertical="center"/>
    </xf>
    <xf numFmtId="179" fontId="6" fillId="0" borderId="0" xfId="0" applyNumberFormat="1" applyFont="1" applyFill="1" applyAlignment="1">
      <alignment horizontal="center" vertical="center"/>
    </xf>
    <xf numFmtId="0" fontId="7" fillId="0" borderId="0" xfId="0" applyFont="1" applyFill="1" applyAlignment="1">
      <alignment horizontal="center" vertical="center"/>
    </xf>
    <xf numFmtId="0" fontId="80" fillId="0" borderId="31" xfId="0" applyFont="1" applyBorder="1" applyAlignment="1">
      <alignment horizontal="center" vertical="center"/>
    </xf>
    <xf numFmtId="0" fontId="12" fillId="0" borderId="14" xfId="0" applyFont="1" applyFill="1" applyBorder="1" applyAlignment="1">
      <alignment horizontal="center" vertical="center" wrapText="1"/>
    </xf>
    <xf numFmtId="178" fontId="13" fillId="0" borderId="14"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178" fontId="13" fillId="0" borderId="18" xfId="0" applyNumberFormat="1"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2" fillId="0" borderId="13" xfId="0" applyFont="1" applyFill="1" applyBorder="1" applyAlignment="1">
      <alignment horizontal="center" vertical="center" wrapText="1"/>
    </xf>
    <xf numFmtId="178" fontId="13" fillId="0" borderId="13"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81" fillId="19" borderId="12" xfId="0" applyFont="1" applyFill="1" applyBorder="1" applyAlignment="1">
      <alignment horizontal="center" vertical="center" wrapText="1"/>
    </xf>
    <xf numFmtId="178" fontId="32" fillId="0" borderId="12" xfId="0" applyNumberFormat="1" applyFont="1" applyBorder="1" applyAlignment="1">
      <alignment horizontal="center" vertical="center" wrapText="1"/>
    </xf>
    <xf numFmtId="180" fontId="32" fillId="0" borderId="12" xfId="0" applyNumberFormat="1" applyFont="1" applyBorder="1" applyAlignment="1">
      <alignment horizontal="center" vertical="center" wrapText="1"/>
    </xf>
    <xf numFmtId="0" fontId="32" fillId="0" borderId="12" xfId="65" applyFont="1" applyBorder="1" applyAlignment="1">
      <alignment horizontal="center" vertical="center" wrapText="1"/>
      <protection/>
    </xf>
    <xf numFmtId="0" fontId="32" fillId="0" borderId="12" xfId="0" applyFont="1" applyBorder="1" applyAlignment="1">
      <alignment horizontal="center" vertical="center" wrapText="1"/>
    </xf>
    <xf numFmtId="0" fontId="32" fillId="19" borderId="12" xfId="0" applyFont="1" applyFill="1" applyBorder="1" applyAlignment="1">
      <alignment horizontal="center" vertical="center" wrapText="1"/>
    </xf>
    <xf numFmtId="178" fontId="32" fillId="0" borderId="12" xfId="65" applyNumberFormat="1" applyFont="1" applyBorder="1" applyAlignment="1">
      <alignment horizontal="center" vertical="center" wrapText="1"/>
      <protection/>
    </xf>
    <xf numFmtId="178" fontId="82" fillId="0" borderId="12" xfId="0" applyNumberFormat="1" applyFont="1" applyFill="1" applyBorder="1" applyAlignment="1">
      <alignment horizontal="center" vertical="center" wrapText="1"/>
    </xf>
    <xf numFmtId="49" fontId="82" fillId="0" borderId="12" xfId="0" applyNumberFormat="1" applyFont="1" applyFill="1" applyBorder="1" applyAlignment="1">
      <alignment horizontal="center" vertical="center" wrapText="1"/>
    </xf>
    <xf numFmtId="0" fontId="82" fillId="0" borderId="12" xfId="0" applyFont="1" applyFill="1" applyBorder="1" applyAlignment="1">
      <alignment horizontal="center" vertical="center" wrapText="1"/>
    </xf>
    <xf numFmtId="0" fontId="34" fillId="0" borderId="12" xfId="0" applyFont="1" applyFill="1" applyBorder="1" applyAlignment="1">
      <alignment horizontal="center" vertical="center" wrapText="1"/>
    </xf>
    <xf numFmtId="178" fontId="32" fillId="0" borderId="12"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49" fontId="32" fillId="0" borderId="12" xfId="0" applyNumberFormat="1" applyFont="1" applyFill="1" applyBorder="1" applyAlignment="1">
      <alignment horizontal="center" vertical="center" wrapText="1"/>
    </xf>
    <xf numFmtId="0" fontId="32" fillId="0" borderId="12" xfId="65" applyFont="1" applyFill="1" applyBorder="1" applyAlignment="1">
      <alignment horizontal="center" vertical="center" wrapText="1"/>
      <protection/>
    </xf>
    <xf numFmtId="0" fontId="71" fillId="18" borderId="12" xfId="0" applyFont="1" applyFill="1" applyBorder="1" applyAlignment="1">
      <alignment horizontal="center" vertical="center" wrapText="1"/>
    </xf>
    <xf numFmtId="178" fontId="73" fillId="18" borderId="21" xfId="0" applyNumberFormat="1" applyFont="1" applyFill="1" applyBorder="1" applyAlignment="1">
      <alignment horizontal="center" vertical="center" wrapText="1"/>
    </xf>
    <xf numFmtId="0" fontId="32" fillId="18" borderId="12" xfId="0" applyFont="1" applyFill="1" applyBorder="1" applyAlignment="1">
      <alignment horizontal="center" vertical="center"/>
    </xf>
    <xf numFmtId="0" fontId="73" fillId="18" borderId="21" xfId="0" applyFont="1" applyFill="1" applyBorder="1" applyAlignment="1">
      <alignment horizontal="center" vertical="center" wrapText="1"/>
    </xf>
    <xf numFmtId="0" fontId="32" fillId="0" borderId="15" xfId="65" applyFont="1" applyBorder="1" applyAlignment="1">
      <alignment horizontal="center" vertical="center" wrapText="1"/>
      <protection/>
    </xf>
    <xf numFmtId="0" fontId="32" fillId="0" borderId="32" xfId="65" applyFont="1" applyBorder="1" applyAlignment="1">
      <alignment horizontal="center" vertical="center" wrapText="1"/>
      <protection/>
    </xf>
    <xf numFmtId="178" fontId="32" fillId="0" borderId="21" xfId="65" applyNumberFormat="1" applyFont="1" applyBorder="1" applyAlignment="1">
      <alignment horizontal="center" vertical="center" wrapText="1"/>
      <protection/>
    </xf>
    <xf numFmtId="0" fontId="32" fillId="0" borderId="21" xfId="65" applyFont="1" applyBorder="1" applyAlignment="1">
      <alignment horizontal="center" vertical="center" wrapText="1"/>
      <protection/>
    </xf>
    <xf numFmtId="0" fontId="32" fillId="0" borderId="19" xfId="65" applyFont="1" applyBorder="1" applyAlignment="1">
      <alignment horizontal="center" vertical="center" wrapText="1"/>
      <protection/>
    </xf>
    <xf numFmtId="0" fontId="32" fillId="0" borderId="33" xfId="65" applyFont="1" applyBorder="1" applyAlignment="1">
      <alignment horizontal="center" vertical="center" wrapText="1"/>
      <protection/>
    </xf>
    <xf numFmtId="0" fontId="83" fillId="19" borderId="12" xfId="0" applyFont="1" applyFill="1" applyBorder="1" applyAlignment="1">
      <alignment horizontal="center" vertical="center" wrapText="1"/>
    </xf>
    <xf numFmtId="178" fontId="83" fillId="19" borderId="12" xfId="0" applyNumberFormat="1" applyFont="1" applyFill="1" applyBorder="1" applyAlignment="1">
      <alignment horizontal="center" vertical="center" wrapText="1"/>
    </xf>
    <xf numFmtId="0" fontId="32" fillId="0" borderId="12" xfId="0" applyFont="1" applyFill="1" applyBorder="1" applyAlignment="1">
      <alignment/>
    </xf>
    <xf numFmtId="0" fontId="32" fillId="0" borderId="12" xfId="0" applyFont="1" applyBorder="1" applyAlignment="1">
      <alignment/>
    </xf>
    <xf numFmtId="0" fontId="32" fillId="0" borderId="34" xfId="65" applyFont="1" applyBorder="1" applyAlignment="1">
      <alignment horizontal="center" vertical="center" wrapText="1"/>
      <protection/>
    </xf>
    <xf numFmtId="0" fontId="32" fillId="18" borderId="12" xfId="65" applyFont="1" applyFill="1" applyBorder="1" applyAlignment="1">
      <alignment horizontal="center" vertical="center" wrapText="1"/>
      <protection/>
    </xf>
    <xf numFmtId="178" fontId="32" fillId="18" borderId="21" xfId="65" applyNumberFormat="1" applyFont="1" applyFill="1" applyBorder="1" applyAlignment="1">
      <alignment horizontal="center" vertical="center" wrapText="1"/>
      <protection/>
    </xf>
    <xf numFmtId="180" fontId="32" fillId="18" borderId="21" xfId="65" applyNumberFormat="1" applyFont="1" applyFill="1" applyBorder="1" applyAlignment="1">
      <alignment horizontal="center" vertical="center" wrapText="1"/>
      <protection/>
    </xf>
    <xf numFmtId="0" fontId="32" fillId="18" borderId="21" xfId="65" applyFont="1" applyFill="1" applyBorder="1" applyAlignment="1">
      <alignment horizontal="center" vertical="center" wrapText="1"/>
      <protection/>
    </xf>
    <xf numFmtId="0" fontId="73" fillId="0" borderId="12" xfId="65" applyFont="1" applyFill="1" applyBorder="1" applyAlignment="1">
      <alignment horizontal="center" vertical="center" wrapText="1"/>
      <protection/>
    </xf>
    <xf numFmtId="0" fontId="73" fillId="0" borderId="21" xfId="65" applyFont="1" applyFill="1" applyBorder="1" applyAlignment="1">
      <alignment horizontal="center" vertical="center" wrapText="1"/>
      <protection/>
    </xf>
    <xf numFmtId="0" fontId="73" fillId="0" borderId="12" xfId="0" applyFont="1" applyFill="1" applyBorder="1" applyAlignment="1">
      <alignment horizontal="center" vertical="center"/>
    </xf>
    <xf numFmtId="0" fontId="73" fillId="0" borderId="12"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32" fillId="20" borderId="21" xfId="0" applyFont="1" applyFill="1" applyBorder="1" applyAlignment="1">
      <alignment horizontal="center" vertical="center" wrapText="1"/>
    </xf>
    <xf numFmtId="178" fontId="9" fillId="20" borderId="12" xfId="0" applyNumberFormat="1" applyFont="1" applyFill="1" applyBorder="1" applyAlignment="1">
      <alignment horizontal="center" vertical="center" wrapText="1"/>
    </xf>
    <xf numFmtId="0" fontId="9" fillId="20" borderId="12"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32" xfId="0" applyFont="1" applyBorder="1" applyAlignment="1">
      <alignment horizontal="center" vertical="center" wrapText="1"/>
    </xf>
    <xf numFmtId="0" fontId="73" fillId="0" borderId="0" xfId="0" applyFont="1" applyFill="1" applyAlignment="1">
      <alignment horizontal="center" vertical="center" wrapText="1"/>
    </xf>
    <xf numFmtId="0" fontId="73" fillId="0" borderId="13" xfId="66" applyFont="1" applyFill="1" applyBorder="1" applyAlignment="1">
      <alignment horizontal="center" vertical="center" wrapText="1"/>
      <protection/>
    </xf>
    <xf numFmtId="0" fontId="73" fillId="0" borderId="13" xfId="0" applyFont="1" applyFill="1" applyBorder="1" applyAlignment="1">
      <alignment horizontal="center" vertical="center"/>
    </xf>
    <xf numFmtId="0" fontId="73" fillId="0" borderId="12" xfId="66" applyFont="1" applyFill="1" applyBorder="1" applyAlignment="1">
      <alignment horizontal="center" vertical="center" wrapText="1"/>
      <protection/>
    </xf>
    <xf numFmtId="0" fontId="34" fillId="0" borderId="19" xfId="0" applyFont="1" applyBorder="1" applyAlignment="1">
      <alignment horizontal="center" vertical="center" wrapText="1"/>
    </xf>
    <xf numFmtId="0" fontId="34" fillId="0" borderId="33" xfId="0" applyFont="1" applyBorder="1" applyAlignment="1">
      <alignment horizontal="center" vertical="center" wrapText="1"/>
    </xf>
    <xf numFmtId="0" fontId="73" fillId="0" borderId="13" xfId="40" applyFont="1" applyFill="1" applyBorder="1" applyAlignment="1">
      <alignment horizontal="center" vertical="center" wrapText="1"/>
      <protection/>
    </xf>
    <xf numFmtId="0" fontId="73" fillId="0" borderId="12" xfId="40" applyFont="1" applyFill="1" applyBorder="1" applyAlignment="1">
      <alignment horizontal="center" vertical="center" wrapText="1"/>
      <protection/>
    </xf>
    <xf numFmtId="0" fontId="73" fillId="0" borderId="21" xfId="40"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34" fillId="0" borderId="34" xfId="0" applyFont="1" applyBorder="1" applyAlignment="1">
      <alignment horizontal="center" vertical="center" wrapText="1"/>
    </xf>
    <xf numFmtId="0" fontId="34" fillId="0" borderId="21" xfId="0" applyFont="1" applyBorder="1" applyAlignment="1">
      <alignment horizontal="center" vertical="center" wrapText="1"/>
    </xf>
    <xf numFmtId="178" fontId="32" fillId="20" borderId="12" xfId="65" applyNumberFormat="1" applyFont="1" applyFill="1" applyBorder="1" applyAlignment="1">
      <alignment horizontal="center" vertical="center" wrapText="1"/>
      <protection/>
    </xf>
    <xf numFmtId="0" fontId="32" fillId="20" borderId="12" xfId="65" applyNumberFormat="1" applyFont="1" applyFill="1" applyBorder="1" applyAlignment="1">
      <alignment horizontal="center" vertical="center" wrapText="1"/>
      <protection/>
    </xf>
    <xf numFmtId="0" fontId="7" fillId="0" borderId="1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1" xfId="0" applyFont="1" applyBorder="1" applyAlignment="1">
      <alignment horizontal="center" vertical="center" wrapText="1"/>
    </xf>
    <xf numFmtId="0" fontId="32" fillId="18" borderId="12" xfId="0" applyFont="1" applyFill="1" applyBorder="1" applyAlignment="1">
      <alignment horizontal="center" vertical="center" wrapText="1"/>
    </xf>
    <xf numFmtId="178" fontId="32" fillId="20" borderId="12" xfId="0" applyNumberFormat="1" applyFont="1" applyFill="1" applyBorder="1" applyAlignment="1">
      <alignment horizontal="center" vertical="center" wrapText="1"/>
    </xf>
    <xf numFmtId="180" fontId="32" fillId="20" borderId="12"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2" fillId="0" borderId="12" xfId="0" applyFont="1" applyFill="1" applyBorder="1" applyAlignment="1">
      <alignment horizontal="center" vertical="center" wrapText="1"/>
    </xf>
    <xf numFmtId="49" fontId="72" fillId="0" borderId="12"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4" fillId="18" borderId="12" xfId="0" applyFont="1" applyFill="1" applyBorder="1" applyAlignment="1">
      <alignment horizontal="center" vertical="center" wrapText="1"/>
    </xf>
    <xf numFmtId="49" fontId="72" fillId="18" borderId="13" xfId="0" applyNumberFormat="1" applyFont="1" applyFill="1" applyBorder="1" applyAlignment="1">
      <alignment horizontal="center" vertical="center" wrapText="1"/>
    </xf>
    <xf numFmtId="0" fontId="72" fillId="18" borderId="1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13" xfId="0" applyFont="1" applyBorder="1" applyAlignment="1">
      <alignment horizontal="center" vertical="center" wrapText="1"/>
    </xf>
    <xf numFmtId="49" fontId="32" fillId="0" borderId="12" xfId="0" applyNumberFormat="1" applyFont="1" applyBorder="1" applyAlignment="1">
      <alignment horizontal="center" vertical="center" wrapText="1"/>
    </xf>
    <xf numFmtId="0" fontId="37" fillId="0" borderId="12"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12" xfId="0" applyFont="1" applyFill="1" applyBorder="1" applyAlignment="1">
      <alignment horizontal="center" vertical="center"/>
    </xf>
    <xf numFmtId="0" fontId="84" fillId="0" borderId="12" xfId="0" applyFont="1" applyFill="1" applyBorder="1" applyAlignment="1">
      <alignment horizontal="center" vertical="center" wrapText="1"/>
    </xf>
    <xf numFmtId="0" fontId="82" fillId="0" borderId="0" xfId="0" applyFont="1" applyFill="1" applyAlignment="1">
      <alignment horizontal="center" vertical="center"/>
    </xf>
    <xf numFmtId="0" fontId="39" fillId="0" borderId="12" xfId="0" applyFont="1" applyBorder="1" applyAlignment="1">
      <alignment horizontal="center" vertical="center" wrapText="1"/>
    </xf>
    <xf numFmtId="0" fontId="32" fillId="0" borderId="12" xfId="0" applyNumberFormat="1" applyFont="1" applyFill="1" applyBorder="1" applyAlignment="1">
      <alignment horizontal="center" vertical="center" wrapText="1"/>
    </xf>
    <xf numFmtId="0" fontId="71" fillId="18" borderId="21" xfId="0" applyFont="1" applyFill="1" applyBorder="1" applyAlignment="1">
      <alignment horizontal="center" vertical="center" wrapText="1"/>
    </xf>
    <xf numFmtId="177" fontId="32" fillId="20" borderId="12" xfId="0" applyNumberFormat="1" applyFont="1" applyFill="1" applyBorder="1" applyAlignment="1">
      <alignment horizontal="center" vertical="center" wrapText="1"/>
    </xf>
    <xf numFmtId="181" fontId="32" fillId="20" borderId="12" xfId="0" applyNumberFormat="1" applyFont="1" applyFill="1" applyBorder="1" applyAlignment="1">
      <alignment horizontal="center" vertical="center" wrapText="1"/>
    </xf>
    <xf numFmtId="0" fontId="32" fillId="0" borderId="21" xfId="65" applyFont="1" applyFill="1" applyBorder="1" applyAlignment="1">
      <alignment horizontal="center" vertical="center" wrapText="1"/>
      <protection/>
    </xf>
    <xf numFmtId="0" fontId="32" fillId="0" borderId="13" xfId="65" applyFont="1" applyBorder="1" applyAlignment="1">
      <alignment horizontal="center" vertical="center" wrapText="1"/>
      <protection/>
    </xf>
    <xf numFmtId="0" fontId="32" fillId="0" borderId="16" xfId="65" applyFont="1" applyFill="1" applyBorder="1" applyAlignment="1">
      <alignment horizontal="left" vertical="center" wrapText="1"/>
      <protection/>
    </xf>
    <xf numFmtId="0" fontId="32" fillId="0" borderId="12" xfId="65" applyFont="1" applyBorder="1" applyAlignment="1">
      <alignment horizontal="left" vertical="center" wrapText="1"/>
      <protection/>
    </xf>
    <xf numFmtId="0" fontId="9" fillId="18" borderId="12" xfId="0" applyFont="1" applyFill="1" applyBorder="1" applyAlignment="1">
      <alignment horizontal="center" vertical="center" wrapText="1"/>
    </xf>
    <xf numFmtId="0" fontId="9" fillId="0" borderId="12" xfId="65" applyFont="1" applyBorder="1" applyAlignment="1">
      <alignment horizontal="center" vertical="center" wrapText="1"/>
      <protection/>
    </xf>
    <xf numFmtId="177" fontId="33" fillId="20" borderId="13" xfId="0" applyNumberFormat="1" applyFont="1" applyFill="1" applyBorder="1" applyAlignment="1">
      <alignment horizontal="center" vertical="center" wrapText="1"/>
    </xf>
    <xf numFmtId="177" fontId="32" fillId="20" borderId="13" xfId="0" applyNumberFormat="1" applyFont="1" applyFill="1" applyBorder="1" applyAlignment="1">
      <alignment horizontal="center" vertical="center" wrapText="1"/>
    </xf>
    <xf numFmtId="0" fontId="9" fillId="0" borderId="12" xfId="65" applyFont="1" applyFill="1" applyBorder="1" applyAlignment="1">
      <alignment horizontal="center" vertical="center" wrapText="1"/>
      <protection/>
    </xf>
    <xf numFmtId="0" fontId="9" fillId="0" borderId="12" xfId="66" applyFont="1" applyFill="1" applyBorder="1" applyAlignment="1">
      <alignment horizontal="center" vertical="center" wrapText="1"/>
      <protection/>
    </xf>
    <xf numFmtId="49" fontId="32" fillId="20" borderId="12" xfId="65" applyNumberFormat="1" applyFont="1" applyFill="1" applyBorder="1" applyAlignment="1">
      <alignment horizontal="center" vertical="center" wrapText="1"/>
      <protection/>
    </xf>
    <xf numFmtId="0" fontId="32" fillId="20" borderId="12" xfId="65" applyFont="1" applyFill="1" applyBorder="1" applyAlignment="1">
      <alignment horizontal="center" vertical="center" wrapText="1"/>
      <protection/>
    </xf>
    <xf numFmtId="177" fontId="32" fillId="20" borderId="12" xfId="65" applyNumberFormat="1" applyFont="1" applyFill="1" applyBorder="1" applyAlignment="1">
      <alignment horizontal="center" vertical="center" wrapText="1"/>
      <protection/>
    </xf>
    <xf numFmtId="49" fontId="32" fillId="20" borderId="12" xfId="0" applyNumberFormat="1" applyFont="1" applyFill="1" applyBorder="1" applyAlignment="1">
      <alignment horizontal="center" vertical="center" wrapText="1"/>
    </xf>
    <xf numFmtId="177" fontId="32" fillId="20" borderId="12" xfId="0" applyNumberFormat="1" applyFont="1" applyFill="1" applyBorder="1" applyAlignment="1">
      <alignment horizontal="center" vertical="center"/>
    </xf>
    <xf numFmtId="0" fontId="73" fillId="0" borderId="13" xfId="65" applyFont="1" applyFill="1" applyBorder="1" applyAlignment="1">
      <alignment horizontal="center" vertical="center" wrapText="1"/>
      <protection/>
    </xf>
    <xf numFmtId="0" fontId="36" fillId="21" borderId="12" xfId="0" applyFont="1" applyFill="1" applyBorder="1" applyAlignment="1">
      <alignment horizontal="center" vertical="center" wrapText="1"/>
    </xf>
    <xf numFmtId="0" fontId="36" fillId="22" borderId="12"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21" borderId="14"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21" borderId="13" xfId="0" applyFont="1" applyFill="1" applyBorder="1" applyAlignment="1">
      <alignment horizontal="center" vertical="center" wrapText="1"/>
    </xf>
    <xf numFmtId="49" fontId="37" fillId="0" borderId="12" xfId="0" applyNumberFormat="1" applyFont="1" applyBorder="1" applyAlignment="1">
      <alignment horizontal="center" vertical="center" wrapText="1"/>
    </xf>
    <xf numFmtId="49" fontId="37" fillId="21" borderId="12" xfId="0" applyNumberFormat="1" applyFont="1" applyFill="1" applyBorder="1" applyAlignment="1">
      <alignment horizontal="center" vertical="center" wrapText="1"/>
    </xf>
    <xf numFmtId="0" fontId="37" fillId="21" borderId="12" xfId="0" applyFont="1" applyFill="1" applyBorder="1" applyAlignment="1">
      <alignment horizontal="center" vertical="center" wrapText="1"/>
    </xf>
    <xf numFmtId="49" fontId="32" fillId="21" borderId="12" xfId="0" applyNumberFormat="1" applyFont="1" applyFill="1" applyBorder="1" applyAlignment="1">
      <alignment horizontal="center" vertical="center" wrapText="1"/>
    </xf>
    <xf numFmtId="0" fontId="32" fillId="21" borderId="12" xfId="0" applyFont="1" applyFill="1" applyBorder="1" applyAlignment="1">
      <alignment horizontal="center" vertical="center" wrapText="1"/>
    </xf>
    <xf numFmtId="0" fontId="82" fillId="21" borderId="12" xfId="0" applyFont="1" applyFill="1" applyBorder="1" applyAlignment="1">
      <alignment horizontal="center" vertical="center" wrapText="1"/>
    </xf>
    <xf numFmtId="0" fontId="39" fillId="21" borderId="12" xfId="0" applyFont="1" applyFill="1" applyBorder="1" applyAlignment="1">
      <alignment horizontal="center" vertical="center" wrapText="1"/>
    </xf>
    <xf numFmtId="0" fontId="34" fillId="21" borderId="12" xfId="0" applyFont="1" applyFill="1" applyBorder="1" applyAlignment="1">
      <alignment horizontal="center" vertical="center" wrapText="1"/>
    </xf>
    <xf numFmtId="0" fontId="32" fillId="0" borderId="17" xfId="65" applyFont="1" applyFill="1" applyBorder="1" applyAlignment="1">
      <alignment horizontal="left" vertical="center" wrapText="1"/>
      <protection/>
    </xf>
    <xf numFmtId="0" fontId="32" fillId="21" borderId="12" xfId="65" applyFont="1" applyFill="1" applyBorder="1" applyAlignment="1">
      <alignment horizontal="left" vertical="center" wrapText="1"/>
      <protection/>
    </xf>
    <xf numFmtId="0" fontId="32" fillId="18" borderId="12" xfId="65" applyFont="1" applyFill="1" applyBorder="1" applyAlignment="1">
      <alignment horizontal="left" vertical="center" wrapText="1"/>
      <protection/>
    </xf>
    <xf numFmtId="0" fontId="9" fillId="21" borderId="12" xfId="65" applyFont="1" applyFill="1" applyBorder="1" applyAlignment="1">
      <alignment horizontal="center" vertical="center" wrapText="1"/>
      <protection/>
    </xf>
    <xf numFmtId="0" fontId="9" fillId="0" borderId="12" xfId="0" applyFont="1" applyBorder="1" applyAlignment="1">
      <alignment horizontal="center" vertical="center" wrapText="1"/>
    </xf>
    <xf numFmtId="0" fontId="9" fillId="21" borderId="12" xfId="0" applyFont="1" applyFill="1" applyBorder="1" applyAlignment="1">
      <alignment horizontal="center" vertical="center" wrapText="1"/>
    </xf>
    <xf numFmtId="0" fontId="32" fillId="21" borderId="12" xfId="65" applyFont="1" applyFill="1" applyBorder="1" applyAlignment="1">
      <alignment horizontal="center" vertical="center" wrapText="1"/>
      <protection/>
    </xf>
    <xf numFmtId="0" fontId="32" fillId="0" borderId="21" xfId="0" applyFont="1" applyFill="1" applyBorder="1" applyAlignment="1">
      <alignment horizontal="center" vertical="center" wrapText="1"/>
    </xf>
    <xf numFmtId="0" fontId="32" fillId="21" borderId="2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21" borderId="12" xfId="0" applyFont="1" applyFill="1" applyBorder="1" applyAlignment="1">
      <alignment horizontal="center" vertical="center"/>
    </xf>
    <xf numFmtId="0" fontId="32" fillId="0" borderId="12" xfId="65" applyFont="1" applyBorder="1" applyAlignment="1">
      <alignment horizontal="center" vertical="center"/>
      <protection/>
    </xf>
    <xf numFmtId="0" fontId="9" fillId="0" borderId="12" xfId="0" applyFont="1" applyBorder="1" applyAlignment="1">
      <alignment horizontal="center" vertical="center"/>
    </xf>
    <xf numFmtId="0" fontId="73" fillId="21" borderId="12" xfId="65" applyFont="1" applyFill="1" applyBorder="1" applyAlignment="1">
      <alignment horizontal="center" vertical="center" wrapText="1"/>
      <protection/>
    </xf>
    <xf numFmtId="0" fontId="73" fillId="21" borderId="12"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31" xfId="0" applyFont="1" applyFill="1" applyBorder="1" applyAlignment="1">
      <alignment horizontal="center" vertical="center" wrapText="1"/>
    </xf>
    <xf numFmtId="0" fontId="71" fillId="18" borderId="34" xfId="0" applyFont="1" applyFill="1" applyBorder="1" applyAlignment="1">
      <alignment horizontal="center" vertical="center" wrapText="1"/>
    </xf>
    <xf numFmtId="0" fontId="71" fillId="18" borderId="31" xfId="0" applyFont="1" applyFill="1" applyBorder="1" applyAlignment="1">
      <alignment horizontal="center" vertical="center" wrapText="1"/>
    </xf>
    <xf numFmtId="0" fontId="32" fillId="21" borderId="12" xfId="0" applyFont="1" applyFill="1" applyBorder="1" applyAlignment="1">
      <alignment horizontal="center" vertical="center"/>
    </xf>
    <xf numFmtId="0" fontId="73" fillId="21" borderId="13" xfId="65" applyFont="1" applyFill="1" applyBorder="1" applyAlignment="1">
      <alignment horizontal="center" vertical="center" wrapText="1"/>
      <protection/>
    </xf>
    <xf numFmtId="0" fontId="73" fillId="21" borderId="21" xfId="0" applyFont="1" applyFill="1" applyBorder="1" applyAlignment="1">
      <alignment horizontal="center" vertical="center" wrapText="1"/>
    </xf>
    <xf numFmtId="0" fontId="36" fillId="21" borderId="18" xfId="0" applyFont="1" applyFill="1" applyBorder="1" applyAlignment="1">
      <alignment horizontal="center" vertical="center" wrapText="1"/>
    </xf>
    <xf numFmtId="0" fontId="37" fillId="0" borderId="12" xfId="65" applyFont="1" applyFill="1" applyBorder="1" applyAlignment="1">
      <alignment horizontal="center" vertical="center" wrapText="1"/>
      <protection/>
    </xf>
    <xf numFmtId="0" fontId="85" fillId="0" borderId="12" xfId="0" applyFont="1" applyFill="1" applyBorder="1" applyAlignment="1">
      <alignment horizontal="center" vertical="center" wrapText="1"/>
    </xf>
    <xf numFmtId="181" fontId="34" fillId="20" borderId="12" xfId="0" applyNumberFormat="1" applyFont="1" applyFill="1" applyBorder="1" applyAlignment="1">
      <alignment horizontal="center" vertical="center"/>
    </xf>
    <xf numFmtId="0" fontId="32" fillId="0" borderId="20" xfId="65" applyFont="1" applyFill="1" applyBorder="1" applyAlignment="1">
      <alignment horizontal="left" vertical="center" wrapText="1"/>
      <protection/>
    </xf>
    <xf numFmtId="0" fontId="9" fillId="21" borderId="21" xfId="0" applyFont="1" applyFill="1" applyBorder="1" applyAlignment="1">
      <alignment horizontal="center" vertical="center" wrapText="1"/>
    </xf>
    <xf numFmtId="0" fontId="9" fillId="20" borderId="21" xfId="0" applyFont="1" applyFill="1" applyBorder="1" applyAlignment="1">
      <alignment horizontal="center" vertical="center" wrapText="1"/>
    </xf>
    <xf numFmtId="0" fontId="32" fillId="21" borderId="21" xfId="65" applyFont="1" applyFill="1" applyBorder="1" applyAlignment="1">
      <alignment horizontal="center" vertical="center" wrapText="1"/>
      <protection/>
    </xf>
    <xf numFmtId="0" fontId="73" fillId="0" borderId="12" xfId="0" applyFont="1" applyBorder="1" applyAlignment="1">
      <alignment horizontal="center" vertical="center" wrapText="1"/>
    </xf>
    <xf numFmtId="0" fontId="72" fillId="0" borderId="32"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32" fillId="0" borderId="12" xfId="0" applyFont="1" applyFill="1" applyBorder="1" applyAlignment="1">
      <alignment horizontal="center" vertical="center"/>
    </xf>
    <xf numFmtId="0" fontId="73" fillId="0" borderId="21" xfId="0" applyFont="1" applyBorder="1" applyAlignment="1">
      <alignment horizontal="center" vertical="center" wrapText="1"/>
    </xf>
    <xf numFmtId="0" fontId="86" fillId="0" borderId="21"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32" fillId="20" borderId="12" xfId="0" applyFont="1" applyFill="1" applyBorder="1" applyAlignment="1">
      <alignment horizontal="center" vertical="center" wrapText="1"/>
    </xf>
    <xf numFmtId="0" fontId="73" fillId="0" borderId="12" xfId="0" applyFont="1" applyFill="1" applyBorder="1" applyAlignment="1">
      <alignment/>
    </xf>
    <xf numFmtId="0" fontId="73" fillId="0" borderId="13" xfId="0" applyNumberFormat="1" applyFont="1" applyFill="1" applyBorder="1" applyAlignment="1">
      <alignment horizontal="center" vertical="center" wrapText="1"/>
    </xf>
    <xf numFmtId="0" fontId="73" fillId="0" borderId="13"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20" borderId="12"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178" fontId="9" fillId="0" borderId="12" xfId="0" applyNumberFormat="1" applyFont="1" applyFill="1" applyBorder="1" applyAlignment="1">
      <alignment horizontal="center" vertical="center" wrapText="1"/>
    </xf>
    <xf numFmtId="179" fontId="7" fillId="0" borderId="12" xfId="0" applyNumberFormat="1" applyFont="1" applyBorder="1" applyAlignment="1">
      <alignment horizontal="center" vertical="center" wrapText="1"/>
    </xf>
    <xf numFmtId="0" fontId="43" fillId="0" borderId="35" xfId="0" applyFont="1" applyBorder="1" applyAlignment="1">
      <alignment horizontal="center" vertical="center" wrapText="1"/>
    </xf>
    <xf numFmtId="0" fontId="44" fillId="0" borderId="0" xfId="0" applyFont="1" applyBorder="1" applyAlignment="1">
      <alignment horizontal="center" vertical="center" wrapText="1"/>
    </xf>
    <xf numFmtId="178" fontId="45"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xf numFmtId="0" fontId="43" fillId="0" borderId="0" xfId="0" applyFont="1" applyAlignment="1">
      <alignment horizontal="center" vertical="center"/>
    </xf>
    <xf numFmtId="0" fontId="88" fillId="0" borderId="0" xfId="0" applyFont="1" applyBorder="1" applyAlignment="1">
      <alignment horizontal="left" vertical="center" wrapText="1"/>
    </xf>
    <xf numFmtId="0" fontId="46"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xf>
    <xf numFmtId="0" fontId="89" fillId="0" borderId="0" xfId="0" applyFont="1" applyAlignment="1">
      <alignment horizontal="left" vertical="center"/>
    </xf>
    <xf numFmtId="0" fontId="39" fillId="18" borderId="0" xfId="0" applyFont="1" applyFill="1" applyAlignment="1">
      <alignment horizontal="left" vertical="center"/>
    </xf>
    <xf numFmtId="0" fontId="86" fillId="0" borderId="12" xfId="0" applyFont="1" applyFill="1" applyBorder="1" applyAlignment="1">
      <alignment horizontal="center" vertical="center" wrapText="1"/>
    </xf>
    <xf numFmtId="0" fontId="87" fillId="0" borderId="12" xfId="65" applyFont="1" applyFill="1" applyBorder="1" applyAlignment="1">
      <alignment horizontal="center" vertical="center" wrapText="1"/>
      <protection/>
    </xf>
    <xf numFmtId="0" fontId="82" fillId="0" borderId="12" xfId="65" applyFont="1" applyFill="1" applyBorder="1" applyAlignment="1">
      <alignment horizontal="center" vertical="center" wrapText="1"/>
      <protection/>
    </xf>
    <xf numFmtId="0" fontId="9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177" fontId="44" fillId="0" borderId="12" xfId="0" applyNumberFormat="1" applyFont="1" applyBorder="1" applyAlignment="1">
      <alignment horizontal="center" vertical="center" wrapText="1"/>
    </xf>
    <xf numFmtId="178" fontId="7" fillId="0" borderId="12" xfId="0" applyNumberFormat="1" applyFont="1" applyBorder="1" applyAlignment="1">
      <alignment horizontal="center" vertical="center" wrapText="1"/>
    </xf>
    <xf numFmtId="49" fontId="43" fillId="0" borderId="0" xfId="0" applyNumberFormat="1" applyFont="1" applyFill="1" applyBorder="1" applyAlignment="1">
      <alignment horizontal="center" vertical="center" wrapText="1"/>
    </xf>
    <xf numFmtId="177" fontId="43" fillId="0" borderId="0" xfId="0" applyNumberFormat="1" applyFont="1" applyBorder="1" applyAlignment="1">
      <alignment horizontal="center" vertical="center" wrapText="1"/>
    </xf>
    <xf numFmtId="0" fontId="44" fillId="0" borderId="0" xfId="0" applyFont="1" applyFill="1" applyBorder="1" applyAlignment="1">
      <alignment horizontal="center" vertical="center" wrapText="1"/>
    </xf>
    <xf numFmtId="182" fontId="43" fillId="0" borderId="0" xfId="0" applyNumberFormat="1" applyFont="1" applyBorder="1" applyAlignment="1">
      <alignment horizontal="center" vertical="center" wrapText="1"/>
    </xf>
    <xf numFmtId="0" fontId="73" fillId="0" borderId="21" xfId="0" applyFont="1" applyFill="1" applyBorder="1" applyAlignment="1">
      <alignment horizontal="center" vertical="center" wrapText="1"/>
    </xf>
    <xf numFmtId="0" fontId="73" fillId="21" borderId="21" xfId="0" applyFont="1" applyFill="1" applyBorder="1" applyAlignment="1">
      <alignment horizontal="center" vertical="center" wrapText="1"/>
    </xf>
    <xf numFmtId="0" fontId="87" fillId="21" borderId="12" xfId="65" applyFont="1" applyFill="1" applyBorder="1" applyAlignment="1">
      <alignment horizontal="center" vertical="center" wrapText="1"/>
      <protection/>
    </xf>
    <xf numFmtId="0" fontId="87" fillId="0" borderId="21" xfId="0" applyFont="1" applyFill="1" applyBorder="1" applyAlignment="1">
      <alignment horizontal="center" vertical="center" wrapText="1"/>
    </xf>
    <xf numFmtId="0" fontId="82" fillId="21" borderId="12" xfId="65" applyFont="1" applyFill="1" applyBorder="1" applyAlignment="1">
      <alignment horizontal="center" vertical="center" wrapText="1"/>
      <protection/>
    </xf>
    <xf numFmtId="0" fontId="82" fillId="0" borderId="21" xfId="0" applyFont="1" applyFill="1" applyBorder="1" applyAlignment="1">
      <alignment horizontal="center" vertical="center" wrapText="1"/>
    </xf>
    <xf numFmtId="0" fontId="82" fillId="21" borderId="21" xfId="0" applyFont="1" applyFill="1" applyBorder="1" applyAlignment="1">
      <alignment horizontal="center" vertical="center" wrapText="1"/>
    </xf>
    <xf numFmtId="0" fontId="73" fillId="21" borderId="13" xfId="0" applyFont="1" applyFill="1" applyBorder="1" applyAlignment="1">
      <alignment horizontal="center" vertical="center" wrapText="1"/>
    </xf>
    <xf numFmtId="49" fontId="73" fillId="0" borderId="12" xfId="0" applyNumberFormat="1" applyFont="1" applyFill="1" applyBorder="1" applyAlignment="1">
      <alignment horizontal="center" vertical="center" wrapText="1"/>
    </xf>
    <xf numFmtId="49" fontId="73" fillId="21" borderId="12" xfId="0" applyNumberFormat="1" applyFont="1" applyFill="1" applyBorder="1" applyAlignment="1">
      <alignment horizontal="center" vertical="center" wrapText="1"/>
    </xf>
    <xf numFmtId="0" fontId="73" fillId="21" borderId="13" xfId="0" applyFont="1" applyFill="1" applyBorder="1" applyAlignment="1">
      <alignment horizontal="center" vertical="center"/>
    </xf>
    <xf numFmtId="0" fontId="32" fillId="21" borderId="13" xfId="65" applyFont="1" applyFill="1" applyBorder="1" applyAlignment="1">
      <alignment horizontal="center" vertical="center" wrapText="1"/>
      <protection/>
    </xf>
    <xf numFmtId="0" fontId="73" fillId="0" borderId="20" xfId="0" applyFont="1" applyBorder="1" applyAlignment="1">
      <alignment horizontal="center" vertical="center" wrapText="1"/>
    </xf>
    <xf numFmtId="0" fontId="73" fillId="21" borderId="20" xfId="0" applyFont="1" applyFill="1" applyBorder="1" applyAlignment="1">
      <alignment horizontal="center" vertical="center" wrapText="1"/>
    </xf>
    <xf numFmtId="0" fontId="73" fillId="0" borderId="21" xfId="0" applyFont="1" applyBorder="1" applyAlignment="1">
      <alignment horizontal="center" vertical="center" wrapText="1"/>
    </xf>
    <xf numFmtId="0" fontId="73" fillId="21" borderId="21" xfId="0" applyFont="1" applyFill="1" applyBorder="1" applyAlignment="1">
      <alignment horizontal="center" vertical="center" wrapText="1"/>
    </xf>
    <xf numFmtId="0" fontId="73" fillId="21" borderId="12" xfId="0" applyFont="1" applyFill="1" applyBorder="1" applyAlignment="1">
      <alignment horizontal="center" vertical="center"/>
    </xf>
    <xf numFmtId="178" fontId="7" fillId="0" borderId="16" xfId="0" applyNumberFormat="1" applyFont="1" applyFill="1" applyBorder="1" applyAlignment="1">
      <alignment horizontal="center" vertical="center"/>
    </xf>
    <xf numFmtId="178" fontId="7" fillId="0" borderId="17" xfId="0" applyNumberFormat="1" applyFont="1" applyFill="1" applyBorder="1" applyAlignment="1">
      <alignment horizontal="center" vertical="center"/>
    </xf>
    <xf numFmtId="178" fontId="7" fillId="0" borderId="20" xfId="0" applyNumberFormat="1" applyFont="1" applyFill="1" applyBorder="1" applyAlignment="1">
      <alignment horizontal="center" vertical="center"/>
    </xf>
    <xf numFmtId="0" fontId="43" fillId="0" borderId="0"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Normal 2 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115"/>
  <sheetViews>
    <sheetView tabSelected="1" zoomScale="145" zoomScaleNormal="145" workbookViewId="0" topLeftCell="A1">
      <pane xSplit="2" ySplit="5" topLeftCell="C101" activePane="bottomRight" state="frozen"/>
      <selection pane="bottomRight" activeCell="A1" sqref="A1:AD113"/>
    </sheetView>
  </sheetViews>
  <sheetFormatPr defaultColWidth="9.00390625" defaultRowHeight="16.5" customHeight="1"/>
  <cols>
    <col min="1" max="1" width="2.00390625" style="18" customWidth="1"/>
    <col min="2" max="2" width="2.375" style="18" customWidth="1"/>
    <col min="3" max="3" width="19.25390625" style="18" customWidth="1"/>
    <col min="4" max="4" width="4.50390625" style="118" customWidth="1"/>
    <col min="5" max="5" width="5.625" style="119" customWidth="1"/>
    <col min="6" max="6" width="4.875" style="119" customWidth="1"/>
    <col min="7" max="7" width="3.375" style="18" customWidth="1"/>
    <col min="8" max="8" width="2.625" style="18" customWidth="1"/>
    <col min="9" max="9" width="3.375" style="117" customWidth="1"/>
    <col min="10" max="10" width="3.625" style="18" customWidth="1"/>
    <col min="11" max="11" width="4.125" style="120" customWidth="1"/>
    <col min="12" max="12" width="3.50390625" style="18" customWidth="1"/>
    <col min="13" max="13" width="2.125" style="18" customWidth="1"/>
    <col min="14" max="14" width="2.50390625" style="18" customWidth="1"/>
    <col min="15" max="15" width="6.50390625" style="18" customWidth="1"/>
    <col min="16" max="16" width="4.25390625" style="18" customWidth="1"/>
    <col min="17" max="17" width="4.00390625" style="18" customWidth="1"/>
    <col min="18" max="18" width="3.50390625" style="18" customWidth="1"/>
    <col min="19" max="19" width="4.375" style="18" customWidth="1"/>
    <col min="20" max="22" width="4.125" style="18" customWidth="1"/>
    <col min="23" max="24" width="4.50390625" style="18" customWidth="1"/>
    <col min="25" max="25" width="4.125" style="18" customWidth="1"/>
    <col min="26" max="27" width="4.00390625" style="18" customWidth="1"/>
    <col min="28" max="28" width="2.375" style="121" customWidth="1"/>
    <col min="29" max="30" width="2.125" style="121" customWidth="1"/>
    <col min="31" max="31" width="8.875" style="18" customWidth="1"/>
    <col min="32" max="253" width="9.00390625" style="18" customWidth="1"/>
  </cols>
  <sheetData>
    <row r="1" spans="1:30" ht="41.25" customHeight="1">
      <c r="A1" s="122"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1:30" ht="14.25" customHeight="1">
      <c r="A2" s="60" t="s">
        <v>1</v>
      </c>
      <c r="B2" s="60"/>
      <c r="C2" s="123" t="s">
        <v>2</v>
      </c>
      <c r="D2" s="124" t="s">
        <v>3</v>
      </c>
      <c r="E2" s="125" t="s">
        <v>4</v>
      </c>
      <c r="F2" s="126" t="s">
        <v>5</v>
      </c>
      <c r="G2" s="127"/>
      <c r="H2" s="127"/>
      <c r="I2" s="127"/>
      <c r="J2" s="127"/>
      <c r="K2" s="127"/>
      <c r="L2" s="211"/>
      <c r="M2" s="31" t="s">
        <v>6</v>
      </c>
      <c r="N2" s="31" t="s">
        <v>7</v>
      </c>
      <c r="O2" s="31" t="s">
        <v>8</v>
      </c>
      <c r="P2" s="31" t="s">
        <v>9</v>
      </c>
      <c r="Q2" s="31"/>
      <c r="R2" s="31"/>
      <c r="S2" s="31"/>
      <c r="T2" s="31"/>
      <c r="U2" s="31"/>
      <c r="V2" s="31"/>
      <c r="W2" s="31"/>
      <c r="X2" s="31"/>
      <c r="Y2" s="31"/>
      <c r="Z2" s="31"/>
      <c r="AA2" s="31"/>
      <c r="AB2" s="31"/>
      <c r="AC2" s="31"/>
      <c r="AD2" s="31"/>
    </row>
    <row r="3" spans="1:30" ht="16.5" customHeight="1">
      <c r="A3" s="60"/>
      <c r="B3" s="60"/>
      <c r="C3" s="128"/>
      <c r="D3" s="129"/>
      <c r="E3" s="130"/>
      <c r="F3" s="126" t="s">
        <v>10</v>
      </c>
      <c r="G3" s="127"/>
      <c r="H3" s="127"/>
      <c r="I3" s="127"/>
      <c r="J3" s="127"/>
      <c r="K3" s="211"/>
      <c r="L3" s="125" t="s">
        <v>11</v>
      </c>
      <c r="M3" s="31"/>
      <c r="N3" s="31"/>
      <c r="O3" s="31"/>
      <c r="P3" s="212" t="s">
        <v>12</v>
      </c>
      <c r="Q3" s="212" t="s">
        <v>13</v>
      </c>
      <c r="R3" s="242" t="s">
        <v>14</v>
      </c>
      <c r="S3" s="212" t="s">
        <v>12</v>
      </c>
      <c r="T3" s="212" t="s">
        <v>13</v>
      </c>
      <c r="U3" s="243" t="s">
        <v>14</v>
      </c>
      <c r="V3" s="212" t="s">
        <v>12</v>
      </c>
      <c r="W3" s="212" t="s">
        <v>13</v>
      </c>
      <c r="X3" s="243" t="s">
        <v>14</v>
      </c>
      <c r="Y3" s="212" t="s">
        <v>12</v>
      </c>
      <c r="Z3" s="212" t="s">
        <v>13</v>
      </c>
      <c r="AA3" s="243" t="s">
        <v>14</v>
      </c>
      <c r="AB3" s="24" t="s">
        <v>15</v>
      </c>
      <c r="AC3" s="24" t="s">
        <v>16</v>
      </c>
      <c r="AD3" s="24" t="s">
        <v>17</v>
      </c>
    </row>
    <row r="4" spans="1:30" ht="16.5" customHeight="1">
      <c r="A4" s="60"/>
      <c r="B4" s="60"/>
      <c r="C4" s="128"/>
      <c r="D4" s="129"/>
      <c r="E4" s="130"/>
      <c r="F4" s="125" t="s">
        <v>18</v>
      </c>
      <c r="G4" s="125" t="s">
        <v>19</v>
      </c>
      <c r="H4" s="125" t="s">
        <v>20</v>
      </c>
      <c r="I4" s="125" t="s">
        <v>21</v>
      </c>
      <c r="J4" s="125" t="s">
        <v>22</v>
      </c>
      <c r="K4" s="125" t="s">
        <v>23</v>
      </c>
      <c r="L4" s="125"/>
      <c r="M4" s="31"/>
      <c r="N4" s="31"/>
      <c r="O4" s="31"/>
      <c r="P4" s="213">
        <v>1</v>
      </c>
      <c r="Q4" s="244">
        <v>2</v>
      </c>
      <c r="R4" s="245">
        <v>3</v>
      </c>
      <c r="S4" s="244">
        <v>4</v>
      </c>
      <c r="T4" s="244">
        <v>5</v>
      </c>
      <c r="U4" s="244">
        <v>6</v>
      </c>
      <c r="V4" s="244">
        <v>7</v>
      </c>
      <c r="W4" s="244">
        <v>8</v>
      </c>
      <c r="X4" s="245">
        <v>9</v>
      </c>
      <c r="Y4" s="213">
        <v>10</v>
      </c>
      <c r="Z4" s="213">
        <v>11</v>
      </c>
      <c r="AA4" s="278">
        <v>12</v>
      </c>
      <c r="AB4" s="30"/>
      <c r="AC4" s="30"/>
      <c r="AD4" s="30"/>
    </row>
    <row r="5" spans="1:30" ht="17.25" customHeight="1">
      <c r="A5" s="60"/>
      <c r="B5" s="60"/>
      <c r="C5" s="131"/>
      <c r="D5" s="132"/>
      <c r="E5" s="133"/>
      <c r="F5" s="133"/>
      <c r="G5" s="125"/>
      <c r="H5" s="125"/>
      <c r="I5" s="133"/>
      <c r="J5" s="125"/>
      <c r="K5" s="125"/>
      <c r="L5" s="125"/>
      <c r="M5" s="31"/>
      <c r="N5" s="31"/>
      <c r="O5" s="31"/>
      <c r="P5" s="214"/>
      <c r="Q5" s="246"/>
      <c r="R5" s="247"/>
      <c r="S5" s="246"/>
      <c r="T5" s="246"/>
      <c r="U5" s="246"/>
      <c r="V5" s="246"/>
      <c r="W5" s="246"/>
      <c r="X5" s="247"/>
      <c r="Y5" s="214"/>
      <c r="Z5" s="214"/>
      <c r="AA5" s="247"/>
      <c r="AB5" s="34"/>
      <c r="AC5" s="34"/>
      <c r="AD5" s="34"/>
    </row>
    <row r="6" spans="1:30" s="115" customFormat="1" ht="14.25" customHeight="1">
      <c r="A6" s="134" t="s">
        <v>24</v>
      </c>
      <c r="B6" s="134"/>
      <c r="C6" s="135" t="s">
        <v>25</v>
      </c>
      <c r="D6" s="136">
        <v>2</v>
      </c>
      <c r="E6" s="137">
        <f>K6+L6</f>
        <v>32</v>
      </c>
      <c r="F6" s="137">
        <v>32</v>
      </c>
      <c r="G6" s="138"/>
      <c r="H6" s="139"/>
      <c r="I6" s="139"/>
      <c r="J6" s="139"/>
      <c r="K6" s="137">
        <f>SUM(F6:J6)</f>
        <v>32</v>
      </c>
      <c r="L6" s="139"/>
      <c r="M6" s="215" t="s">
        <v>26</v>
      </c>
      <c r="N6" s="139"/>
      <c r="O6" s="148" t="s">
        <v>27</v>
      </c>
      <c r="P6" s="216"/>
      <c r="Q6" s="248" t="s">
        <v>28</v>
      </c>
      <c r="R6" s="249"/>
      <c r="S6" s="216"/>
      <c r="T6" s="216"/>
      <c r="U6" s="250"/>
      <c r="V6" s="216"/>
      <c r="W6" s="216"/>
      <c r="X6" s="250"/>
      <c r="Y6" s="216"/>
      <c r="Z6" s="216"/>
      <c r="AA6" s="250"/>
      <c r="AB6" s="279" t="s">
        <v>29</v>
      </c>
      <c r="AC6" s="279" t="s">
        <v>30</v>
      </c>
      <c r="AD6" s="279" t="s">
        <v>31</v>
      </c>
    </row>
    <row r="7" spans="1:30" ht="14.25" customHeight="1">
      <c r="A7" s="134"/>
      <c r="B7" s="134"/>
      <c r="C7" s="140" t="s">
        <v>32</v>
      </c>
      <c r="D7" s="136">
        <v>3</v>
      </c>
      <c r="E7" s="137">
        <f>K7+L7</f>
        <v>48</v>
      </c>
      <c r="F7" s="137">
        <v>48</v>
      </c>
      <c r="G7" s="138"/>
      <c r="H7" s="139"/>
      <c r="I7" s="139"/>
      <c r="J7" s="139"/>
      <c r="K7" s="137">
        <f aca="true" t="shared" si="0" ref="K7:K12">SUM(F7:J7)</f>
        <v>48</v>
      </c>
      <c r="L7" s="139"/>
      <c r="M7" s="139" t="s">
        <v>26</v>
      </c>
      <c r="N7" s="139"/>
      <c r="O7" s="148" t="s">
        <v>27</v>
      </c>
      <c r="P7" s="215" t="s">
        <v>33</v>
      </c>
      <c r="Q7" s="139"/>
      <c r="R7" s="251"/>
      <c r="S7" s="139"/>
      <c r="T7" s="139"/>
      <c r="U7" s="252"/>
      <c r="V7" s="139"/>
      <c r="W7" s="139"/>
      <c r="X7" s="252"/>
      <c r="Y7" s="139"/>
      <c r="Z7" s="139"/>
      <c r="AA7" s="252"/>
      <c r="AB7" s="150" t="s">
        <v>29</v>
      </c>
      <c r="AC7" s="150" t="s">
        <v>30</v>
      </c>
      <c r="AD7" s="150" t="s">
        <v>34</v>
      </c>
    </row>
    <row r="8" spans="1:30" ht="22.5" customHeight="1">
      <c r="A8" s="134"/>
      <c r="B8" s="134"/>
      <c r="C8" s="140" t="s">
        <v>35</v>
      </c>
      <c r="D8" s="136">
        <v>3</v>
      </c>
      <c r="E8" s="137">
        <v>48</v>
      </c>
      <c r="F8" s="137">
        <v>48</v>
      </c>
      <c r="G8" s="138"/>
      <c r="H8" s="139"/>
      <c r="I8" s="139"/>
      <c r="J8" s="139"/>
      <c r="K8" s="137">
        <f t="shared" si="0"/>
        <v>48</v>
      </c>
      <c r="L8" s="139"/>
      <c r="M8" s="139" t="s">
        <v>26</v>
      </c>
      <c r="N8" s="139"/>
      <c r="O8" s="148" t="s">
        <v>27</v>
      </c>
      <c r="P8" s="215"/>
      <c r="Q8" s="215"/>
      <c r="R8" s="251"/>
      <c r="S8" s="139"/>
      <c r="T8" s="139">
        <v>3</v>
      </c>
      <c r="U8" s="252"/>
      <c r="V8" s="139"/>
      <c r="W8" s="139"/>
      <c r="X8" s="252"/>
      <c r="Y8" s="139"/>
      <c r="Z8" s="139"/>
      <c r="AA8" s="252"/>
      <c r="AB8" s="150" t="s">
        <v>29</v>
      </c>
      <c r="AC8" s="150" t="s">
        <v>30</v>
      </c>
      <c r="AD8" s="150" t="s">
        <v>36</v>
      </c>
    </row>
    <row r="9" spans="1:30" ht="23.25" customHeight="1">
      <c r="A9" s="134"/>
      <c r="B9" s="134"/>
      <c r="C9" s="135" t="s">
        <v>37</v>
      </c>
      <c r="D9" s="136">
        <v>3</v>
      </c>
      <c r="E9" s="137">
        <f>K9+L9</f>
        <v>48</v>
      </c>
      <c r="F9" s="137">
        <v>48</v>
      </c>
      <c r="G9" s="138"/>
      <c r="H9" s="139"/>
      <c r="I9" s="139"/>
      <c r="J9" s="139"/>
      <c r="K9" s="137">
        <f t="shared" si="0"/>
        <v>48</v>
      </c>
      <c r="L9" s="139"/>
      <c r="M9" s="139" t="s">
        <v>26</v>
      </c>
      <c r="N9" s="139"/>
      <c r="O9" s="148" t="s">
        <v>27</v>
      </c>
      <c r="P9" s="215"/>
      <c r="Q9" s="215"/>
      <c r="R9" s="251"/>
      <c r="S9" s="139">
        <v>3</v>
      </c>
      <c r="T9" s="139"/>
      <c r="U9" s="252"/>
      <c r="V9" s="139"/>
      <c r="W9" s="139"/>
      <c r="X9" s="252"/>
      <c r="Y9" s="139"/>
      <c r="Z9" s="139"/>
      <c r="AA9" s="252"/>
      <c r="AB9" s="150" t="s">
        <v>29</v>
      </c>
      <c r="AC9" s="150" t="s">
        <v>30</v>
      </c>
      <c r="AD9" s="150" t="s">
        <v>36</v>
      </c>
    </row>
    <row r="10" spans="1:30" ht="16.5" customHeight="1">
      <c r="A10" s="134"/>
      <c r="B10" s="134"/>
      <c r="C10" s="140" t="s">
        <v>38</v>
      </c>
      <c r="D10" s="136">
        <v>2</v>
      </c>
      <c r="E10" s="139" t="s">
        <v>39</v>
      </c>
      <c r="F10" s="137">
        <v>2</v>
      </c>
      <c r="G10" s="138"/>
      <c r="H10" s="138"/>
      <c r="I10" s="139"/>
      <c r="J10" s="215"/>
      <c r="K10" s="137">
        <f t="shared" si="0"/>
        <v>2</v>
      </c>
      <c r="L10" s="139">
        <v>30</v>
      </c>
      <c r="M10" s="139"/>
      <c r="N10" s="139" t="s">
        <v>26</v>
      </c>
      <c r="O10" s="148" t="s">
        <v>27</v>
      </c>
      <c r="P10" s="215"/>
      <c r="Q10" s="139"/>
      <c r="R10" s="252"/>
      <c r="S10" s="139"/>
      <c r="T10" s="139">
        <v>2</v>
      </c>
      <c r="U10" s="252"/>
      <c r="V10" s="139"/>
      <c r="W10" s="139"/>
      <c r="X10" s="252"/>
      <c r="Y10" s="139"/>
      <c r="Z10" s="139"/>
      <c r="AA10" s="252"/>
      <c r="AB10" s="150" t="s">
        <v>29</v>
      </c>
      <c r="AC10" s="150" t="s">
        <v>30</v>
      </c>
      <c r="AD10" s="150" t="s">
        <v>36</v>
      </c>
    </row>
    <row r="11" spans="1:30" ht="23.25" customHeight="1">
      <c r="A11" s="134"/>
      <c r="B11" s="134"/>
      <c r="C11" s="140" t="s">
        <v>40</v>
      </c>
      <c r="D11" s="136">
        <v>1</v>
      </c>
      <c r="E11" s="137">
        <f>K11+L11</f>
        <v>16</v>
      </c>
      <c r="F11" s="137">
        <v>16</v>
      </c>
      <c r="G11" s="138"/>
      <c r="H11" s="138"/>
      <c r="I11" s="139"/>
      <c r="J11" s="215"/>
      <c r="K11" s="137">
        <f t="shared" si="0"/>
        <v>16</v>
      </c>
      <c r="L11" s="139"/>
      <c r="M11" s="139"/>
      <c r="N11" s="217" t="s">
        <v>26</v>
      </c>
      <c r="O11" s="148" t="s">
        <v>27</v>
      </c>
      <c r="P11" s="139"/>
      <c r="Q11" s="139"/>
      <c r="R11" s="252"/>
      <c r="S11" s="217"/>
      <c r="T11" s="217">
        <v>1</v>
      </c>
      <c r="U11" s="252"/>
      <c r="V11" s="139"/>
      <c r="W11" s="139"/>
      <c r="X11" s="252"/>
      <c r="Y11" s="139"/>
      <c r="Z11" s="139"/>
      <c r="AA11" s="252"/>
      <c r="AB11" s="150" t="s">
        <v>29</v>
      </c>
      <c r="AC11" s="150" t="s">
        <v>30</v>
      </c>
      <c r="AD11" s="150" t="s">
        <v>41</v>
      </c>
    </row>
    <row r="12" spans="1:30" ht="20.25" customHeight="1">
      <c r="A12" s="134"/>
      <c r="B12" s="134"/>
      <c r="C12" s="140" t="s">
        <v>42</v>
      </c>
      <c r="D12" s="141">
        <v>2</v>
      </c>
      <c r="E12" s="137">
        <f>K12+L12</f>
        <v>64</v>
      </c>
      <c r="F12" s="137">
        <v>64</v>
      </c>
      <c r="G12" s="138"/>
      <c r="H12" s="139"/>
      <c r="I12" s="139"/>
      <c r="J12" s="215"/>
      <c r="K12" s="137">
        <f t="shared" si="0"/>
        <v>64</v>
      </c>
      <c r="L12" s="139"/>
      <c r="M12" s="139"/>
      <c r="N12" s="139" t="s">
        <v>26</v>
      </c>
      <c r="O12" s="148" t="s">
        <v>27</v>
      </c>
      <c r="P12" s="217">
        <v>0</v>
      </c>
      <c r="Q12" s="217">
        <v>0</v>
      </c>
      <c r="R12" s="253"/>
      <c r="S12" s="217">
        <v>0</v>
      </c>
      <c r="T12" s="217">
        <v>0</v>
      </c>
      <c r="U12" s="253"/>
      <c r="V12" s="217">
        <v>0</v>
      </c>
      <c r="W12" s="217">
        <v>0</v>
      </c>
      <c r="X12" s="253"/>
      <c r="Y12" s="217">
        <v>0</v>
      </c>
      <c r="Z12" s="217">
        <v>2</v>
      </c>
      <c r="AA12" s="252"/>
      <c r="AB12" s="150" t="s">
        <v>29</v>
      </c>
      <c r="AC12" s="150" t="s">
        <v>43</v>
      </c>
      <c r="AD12" s="150" t="s">
        <v>31</v>
      </c>
    </row>
    <row r="13" spans="1:30" s="116" customFormat="1" ht="16.5" customHeight="1">
      <c r="A13" s="134"/>
      <c r="B13" s="134"/>
      <c r="C13" s="135" t="s">
        <v>44</v>
      </c>
      <c r="D13" s="142">
        <v>0.5</v>
      </c>
      <c r="E13" s="143" t="s">
        <v>45</v>
      </c>
      <c r="F13" s="143"/>
      <c r="G13" s="144"/>
      <c r="H13" s="144"/>
      <c r="I13" s="143" t="s">
        <v>45</v>
      </c>
      <c r="J13" s="144"/>
      <c r="K13" s="143" t="s">
        <v>45</v>
      </c>
      <c r="L13" s="143"/>
      <c r="M13" s="144" t="s">
        <v>26</v>
      </c>
      <c r="N13" s="218"/>
      <c r="O13" s="203" t="s">
        <v>46</v>
      </c>
      <c r="P13" s="219">
        <v>0.5</v>
      </c>
      <c r="Q13" s="219"/>
      <c r="R13" s="253"/>
      <c r="S13" s="219"/>
      <c r="T13" s="219"/>
      <c r="U13" s="253"/>
      <c r="V13" s="219"/>
      <c r="W13" s="219"/>
      <c r="X13" s="253"/>
      <c r="Y13" s="219"/>
      <c r="Z13" s="280"/>
      <c r="AA13" s="253"/>
      <c r="AB13" s="144" t="s">
        <v>47</v>
      </c>
      <c r="AC13" s="144" t="s">
        <v>48</v>
      </c>
      <c r="AD13" s="144"/>
    </row>
    <row r="14" spans="1:30" s="116" customFormat="1" ht="16.5" customHeight="1">
      <c r="A14" s="134"/>
      <c r="B14" s="134"/>
      <c r="C14" s="135" t="s">
        <v>49</v>
      </c>
      <c r="D14" s="142">
        <v>0.5</v>
      </c>
      <c r="E14" s="143" t="s">
        <v>50</v>
      </c>
      <c r="F14" s="143" t="s">
        <v>51</v>
      </c>
      <c r="G14" s="144"/>
      <c r="H14" s="144"/>
      <c r="I14" s="143"/>
      <c r="J14" s="144"/>
      <c r="K14" s="143" t="s">
        <v>51</v>
      </c>
      <c r="L14" s="143" t="s">
        <v>52</v>
      </c>
      <c r="M14" s="144" t="s">
        <v>26</v>
      </c>
      <c r="N14" s="220"/>
      <c r="O14" s="203" t="s">
        <v>46</v>
      </c>
      <c r="P14" s="219"/>
      <c r="Q14" s="219"/>
      <c r="R14" s="253"/>
      <c r="S14" s="219"/>
      <c r="T14" s="219"/>
      <c r="U14" s="253"/>
      <c r="V14" s="219">
        <v>0.5</v>
      </c>
      <c r="W14" s="219"/>
      <c r="X14" s="253"/>
      <c r="Y14" s="219"/>
      <c r="Z14" s="280"/>
      <c r="AA14" s="253"/>
      <c r="AB14" s="144" t="s">
        <v>47</v>
      </c>
      <c r="AC14" s="144" t="s">
        <v>48</v>
      </c>
      <c r="AD14" s="144"/>
    </row>
    <row r="15" spans="1:30" ht="21" customHeight="1">
      <c r="A15" s="134"/>
      <c r="B15" s="134"/>
      <c r="C15" s="145" t="s">
        <v>53</v>
      </c>
      <c r="D15" s="146">
        <v>2</v>
      </c>
      <c r="E15" s="147">
        <v>32</v>
      </c>
      <c r="F15" s="147">
        <v>32</v>
      </c>
      <c r="G15" s="147"/>
      <c r="H15" s="147"/>
      <c r="I15" s="147"/>
      <c r="J15" s="147"/>
      <c r="K15" s="147">
        <v>32</v>
      </c>
      <c r="L15" s="147">
        <v>32</v>
      </c>
      <c r="M15" s="139" t="s">
        <v>26</v>
      </c>
      <c r="N15" s="139"/>
      <c r="O15" s="148" t="s">
        <v>54</v>
      </c>
      <c r="P15" s="221">
        <v>2</v>
      </c>
      <c r="Q15" s="221"/>
      <c r="R15" s="254"/>
      <c r="S15" s="221"/>
      <c r="T15" s="221"/>
      <c r="U15" s="253"/>
      <c r="V15" s="145"/>
      <c r="W15" s="145"/>
      <c r="X15" s="255"/>
      <c r="Y15" s="145"/>
      <c r="Z15" s="145"/>
      <c r="AA15" s="255"/>
      <c r="AB15" s="147" t="s">
        <v>55</v>
      </c>
      <c r="AC15" s="147" t="s">
        <v>56</v>
      </c>
      <c r="AD15" s="147" t="s">
        <v>57</v>
      </c>
    </row>
    <row r="16" spans="1:30" ht="12.75" customHeight="1">
      <c r="A16" s="134"/>
      <c r="B16" s="134"/>
      <c r="C16" s="148" t="s">
        <v>58</v>
      </c>
      <c r="D16" s="146">
        <v>2</v>
      </c>
      <c r="E16" s="147">
        <v>32</v>
      </c>
      <c r="F16" s="147">
        <v>32</v>
      </c>
      <c r="G16" s="147"/>
      <c r="H16" s="147"/>
      <c r="I16" s="147"/>
      <c r="J16" s="147"/>
      <c r="K16" s="147">
        <v>32</v>
      </c>
      <c r="L16" s="147"/>
      <c r="M16" s="139" t="s">
        <v>26</v>
      </c>
      <c r="N16" s="139"/>
      <c r="O16" s="148" t="s">
        <v>59</v>
      </c>
      <c r="P16" s="221">
        <v>2</v>
      </c>
      <c r="Q16" s="221"/>
      <c r="R16" s="254"/>
      <c r="S16" s="221"/>
      <c r="T16" s="221"/>
      <c r="U16" s="253"/>
      <c r="V16" s="145"/>
      <c r="W16" s="145"/>
      <c r="X16" s="255"/>
      <c r="Y16" s="145"/>
      <c r="Z16" s="147"/>
      <c r="AA16" s="252"/>
      <c r="AB16" s="147" t="s">
        <v>60</v>
      </c>
      <c r="AC16" s="147" t="s">
        <v>61</v>
      </c>
      <c r="AD16" s="147" t="s">
        <v>62</v>
      </c>
    </row>
    <row r="17" spans="1:30" ht="13.5" customHeight="1">
      <c r="A17" s="134"/>
      <c r="B17" s="134"/>
      <c r="C17" s="148" t="s">
        <v>63</v>
      </c>
      <c r="D17" s="146">
        <v>2</v>
      </c>
      <c r="E17" s="147">
        <v>32</v>
      </c>
      <c r="F17" s="147">
        <v>32</v>
      </c>
      <c r="G17" s="147"/>
      <c r="H17" s="147"/>
      <c r="I17" s="147"/>
      <c r="J17" s="147"/>
      <c r="K17" s="147">
        <v>32</v>
      </c>
      <c r="L17" s="147"/>
      <c r="M17" s="139" t="s">
        <v>26</v>
      </c>
      <c r="N17" s="139"/>
      <c r="O17" s="148" t="s">
        <v>59</v>
      </c>
      <c r="P17" s="221"/>
      <c r="Q17" s="221">
        <v>2</v>
      </c>
      <c r="R17" s="254"/>
      <c r="S17" s="221"/>
      <c r="T17" s="221"/>
      <c r="U17" s="253"/>
      <c r="V17" s="145"/>
      <c r="W17" s="145"/>
      <c r="X17" s="255"/>
      <c r="Y17" s="145"/>
      <c r="Z17" s="147"/>
      <c r="AA17" s="252"/>
      <c r="AB17" s="147" t="s">
        <v>60</v>
      </c>
      <c r="AC17" s="147" t="s">
        <v>61</v>
      </c>
      <c r="AD17" s="147" t="s">
        <v>62</v>
      </c>
    </row>
    <row r="18" spans="1:30" ht="17.25" customHeight="1">
      <c r="A18" s="134"/>
      <c r="B18" s="134"/>
      <c r="C18" s="148" t="s">
        <v>64</v>
      </c>
      <c r="D18" s="146">
        <v>4</v>
      </c>
      <c r="E18" s="149" t="s">
        <v>65</v>
      </c>
      <c r="F18" s="150">
        <v>128</v>
      </c>
      <c r="G18" s="150"/>
      <c r="H18" s="147"/>
      <c r="I18" s="147"/>
      <c r="J18" s="147"/>
      <c r="K18" s="147">
        <v>128</v>
      </c>
      <c r="L18" s="222">
        <v>16</v>
      </c>
      <c r="M18" s="139"/>
      <c r="N18" s="139" t="s">
        <v>26</v>
      </c>
      <c r="O18" s="148" t="s">
        <v>66</v>
      </c>
      <c r="P18" s="221">
        <v>1</v>
      </c>
      <c r="Q18" s="221">
        <v>1</v>
      </c>
      <c r="R18" s="254"/>
      <c r="S18" s="221">
        <v>1</v>
      </c>
      <c r="T18" s="221">
        <v>1</v>
      </c>
      <c r="U18" s="253"/>
      <c r="V18" s="147"/>
      <c r="W18" s="147"/>
      <c r="X18" s="252"/>
      <c r="Y18" s="147"/>
      <c r="Z18" s="147"/>
      <c r="AA18" s="252"/>
      <c r="AB18" s="147"/>
      <c r="AC18" s="147"/>
      <c r="AD18" s="147" t="s">
        <v>67</v>
      </c>
    </row>
    <row r="19" spans="1:30" ht="16.5" customHeight="1">
      <c r="A19" s="134"/>
      <c r="B19" s="134"/>
      <c r="C19" s="151" t="s">
        <v>68</v>
      </c>
      <c r="D19" s="152">
        <f>SUM(D6:D18)</f>
        <v>27</v>
      </c>
      <c r="E19" s="153">
        <f>K19+L19</f>
        <v>630</v>
      </c>
      <c r="F19" s="154">
        <f>SUM(F6:F18)+46</f>
        <v>528</v>
      </c>
      <c r="G19" s="154">
        <f>SUM(G6:G18)</f>
        <v>0</v>
      </c>
      <c r="H19" s="154">
        <f>SUM(H6:H18)</f>
        <v>0</v>
      </c>
      <c r="I19" s="154">
        <f>SUM(I6:I18)</f>
        <v>0</v>
      </c>
      <c r="J19" s="154">
        <f>SUM(J6:J18)</f>
        <v>0</v>
      </c>
      <c r="K19" s="154">
        <f>SUM(K6:K18)+70</f>
        <v>552</v>
      </c>
      <c r="L19" s="154">
        <f>SUM(L6:L18)</f>
        <v>78</v>
      </c>
      <c r="M19" s="154"/>
      <c r="N19" s="223"/>
      <c r="O19" s="224">
        <f>SUM(P19:Z19)</f>
        <v>22</v>
      </c>
      <c r="P19" s="225">
        <f aca="true" t="shared" si="1" ref="P19:AA19">SUM(P6:P18)</f>
        <v>5.5</v>
      </c>
      <c r="Q19" s="225">
        <f t="shared" si="1"/>
        <v>3</v>
      </c>
      <c r="R19" s="225">
        <f t="shared" si="1"/>
        <v>0</v>
      </c>
      <c r="S19" s="225">
        <f t="shared" si="1"/>
        <v>4</v>
      </c>
      <c r="T19" s="225">
        <f t="shared" si="1"/>
        <v>7</v>
      </c>
      <c r="U19" s="225">
        <f t="shared" si="1"/>
        <v>0</v>
      </c>
      <c r="V19" s="225">
        <f t="shared" si="1"/>
        <v>0.5</v>
      </c>
      <c r="W19" s="225">
        <f t="shared" si="1"/>
        <v>0</v>
      </c>
      <c r="X19" s="225">
        <f t="shared" si="1"/>
        <v>0</v>
      </c>
      <c r="Y19" s="225">
        <f t="shared" si="1"/>
        <v>0</v>
      </c>
      <c r="Z19" s="225">
        <f t="shared" si="1"/>
        <v>2</v>
      </c>
      <c r="AA19" s="225">
        <f t="shared" si="1"/>
        <v>0</v>
      </c>
      <c r="AB19" s="281"/>
      <c r="AC19" s="281"/>
      <c r="AD19" s="281"/>
    </row>
    <row r="20" spans="1:30" ht="58.5" customHeight="1">
      <c r="A20" s="155" t="s">
        <v>69</v>
      </c>
      <c r="B20" s="156"/>
      <c r="C20" s="138" t="s">
        <v>70</v>
      </c>
      <c r="D20" s="157">
        <v>4.5</v>
      </c>
      <c r="E20" s="158"/>
      <c r="F20" s="158"/>
      <c r="G20" s="158"/>
      <c r="H20" s="158"/>
      <c r="I20" s="226"/>
      <c r="J20" s="158"/>
      <c r="K20" s="226"/>
      <c r="L20" s="158"/>
      <c r="M20" s="158"/>
      <c r="N20" s="158"/>
      <c r="O20" s="227" t="s">
        <v>71</v>
      </c>
      <c r="P20" s="228" t="s">
        <v>72</v>
      </c>
      <c r="Q20" s="256"/>
      <c r="R20" s="256"/>
      <c r="S20" s="256"/>
      <c r="T20" s="256"/>
      <c r="U20" s="256"/>
      <c r="V20" s="256"/>
      <c r="W20" s="256"/>
      <c r="X20" s="256"/>
      <c r="Y20" s="256"/>
      <c r="Z20" s="256"/>
      <c r="AA20" s="256"/>
      <c r="AB20" s="256"/>
      <c r="AC20" s="256"/>
      <c r="AD20" s="282"/>
    </row>
    <row r="21" spans="1:30" ht="15.75" customHeight="1">
      <c r="A21" s="159"/>
      <c r="B21" s="160"/>
      <c r="C21" s="138" t="s">
        <v>73</v>
      </c>
      <c r="D21" s="157">
        <v>2</v>
      </c>
      <c r="E21" s="158"/>
      <c r="F21" s="158"/>
      <c r="G21" s="158"/>
      <c r="H21" s="158"/>
      <c r="I21" s="226"/>
      <c r="J21" s="158"/>
      <c r="K21" s="226"/>
      <c r="L21" s="158"/>
      <c r="M21" s="158"/>
      <c r="N21" s="158"/>
      <c r="O21" s="227"/>
      <c r="P21" s="229"/>
      <c r="Q21" s="229"/>
      <c r="R21" s="257"/>
      <c r="S21" s="229"/>
      <c r="T21" s="229"/>
      <c r="U21" s="257"/>
      <c r="V21" s="229"/>
      <c r="W21" s="229"/>
      <c r="X21" s="257"/>
      <c r="Y21" s="229"/>
      <c r="Z21" s="229"/>
      <c r="AA21" s="257"/>
      <c r="AB21" s="229"/>
      <c r="AC21" s="229"/>
      <c r="AD21" s="229"/>
    </row>
    <row r="22" spans="1:30" ht="13.5" customHeight="1">
      <c r="A22" s="159"/>
      <c r="B22" s="160"/>
      <c r="C22" s="161" t="s">
        <v>74</v>
      </c>
      <c r="D22" s="162">
        <v>0.5</v>
      </c>
      <c r="E22" s="161">
        <v>16</v>
      </c>
      <c r="F22" s="150"/>
      <c r="G22" s="163"/>
      <c r="H22" s="163"/>
      <c r="I22" s="147"/>
      <c r="J22" s="147"/>
      <c r="K22" s="147"/>
      <c r="L22" s="147"/>
      <c r="M22" s="139"/>
      <c r="N22" s="138" t="s">
        <v>26</v>
      </c>
      <c r="O22" s="227" t="s">
        <v>75</v>
      </c>
      <c r="P22" s="229"/>
      <c r="Q22" s="229"/>
      <c r="R22" s="257"/>
      <c r="S22" s="138"/>
      <c r="T22" s="138">
        <v>0.5</v>
      </c>
      <c r="U22" s="257"/>
      <c r="V22" s="138"/>
      <c r="W22" s="229"/>
      <c r="X22" s="257"/>
      <c r="Y22" s="229"/>
      <c r="Z22" s="229"/>
      <c r="AA22" s="257"/>
      <c r="AB22" s="138" t="s">
        <v>60</v>
      </c>
      <c r="AC22" s="138" t="s">
        <v>61</v>
      </c>
      <c r="AD22" s="138" t="s">
        <v>62</v>
      </c>
    </row>
    <row r="23" spans="1:30" ht="13.5" customHeight="1">
      <c r="A23" s="159"/>
      <c r="B23" s="160"/>
      <c r="C23" s="138" t="s">
        <v>76</v>
      </c>
      <c r="D23" s="157">
        <v>1</v>
      </c>
      <c r="E23" s="139">
        <v>32</v>
      </c>
      <c r="F23" s="138">
        <v>12</v>
      </c>
      <c r="G23" s="164"/>
      <c r="H23" s="164"/>
      <c r="I23" s="147">
        <v>20</v>
      </c>
      <c r="J23" s="147"/>
      <c r="K23" s="147">
        <v>32</v>
      </c>
      <c r="L23" s="139"/>
      <c r="M23" s="139"/>
      <c r="N23" s="138" t="s">
        <v>26</v>
      </c>
      <c r="O23" s="227" t="s">
        <v>77</v>
      </c>
      <c r="P23" s="229"/>
      <c r="Q23" s="229"/>
      <c r="R23" s="257"/>
      <c r="S23" s="138">
        <v>1</v>
      </c>
      <c r="T23" s="229"/>
      <c r="U23" s="257"/>
      <c r="V23" s="229"/>
      <c r="W23" s="229"/>
      <c r="X23" s="257"/>
      <c r="Y23" s="229"/>
      <c r="Z23" s="229"/>
      <c r="AA23" s="257"/>
      <c r="AB23" s="138" t="s">
        <v>60</v>
      </c>
      <c r="AC23" s="138" t="s">
        <v>78</v>
      </c>
      <c r="AD23" s="138" t="s">
        <v>34</v>
      </c>
    </row>
    <row r="24" spans="1:30" ht="17.25" customHeight="1">
      <c r="A24" s="165"/>
      <c r="B24" s="158"/>
      <c r="C24" s="166" t="s">
        <v>79</v>
      </c>
      <c r="D24" s="167">
        <f>SUM(D20:D23)</f>
        <v>8</v>
      </c>
      <c r="E24" s="168">
        <f>D24*16</f>
        <v>128</v>
      </c>
      <c r="F24" s="169"/>
      <c r="G24" s="169"/>
      <c r="H24" s="169"/>
      <c r="I24" s="169"/>
      <c r="J24" s="169"/>
      <c r="K24" s="169"/>
      <c r="L24" s="169"/>
      <c r="M24" s="169"/>
      <c r="N24" s="169"/>
      <c r="O24" s="224">
        <f>SUM(P24:Z24)</f>
        <v>8</v>
      </c>
      <c r="P24" s="230"/>
      <c r="Q24" s="230"/>
      <c r="R24" s="230">
        <v>6.5</v>
      </c>
      <c r="S24" s="230">
        <v>1.5</v>
      </c>
      <c r="T24" s="230"/>
      <c r="U24" s="230"/>
      <c r="V24" s="258"/>
      <c r="W24" s="258"/>
      <c r="X24" s="257"/>
      <c r="Y24" s="258"/>
      <c r="Z24" s="258"/>
      <c r="AA24" s="257"/>
      <c r="AB24" s="258"/>
      <c r="AC24" s="258"/>
      <c r="AD24" s="258"/>
    </row>
    <row r="25" spans="1:30" ht="16.5" customHeight="1">
      <c r="A25" s="134" t="s">
        <v>80</v>
      </c>
      <c r="B25" s="134"/>
      <c r="C25" s="170" t="s">
        <v>81</v>
      </c>
      <c r="D25" s="170">
        <v>5</v>
      </c>
      <c r="E25" s="170">
        <v>80</v>
      </c>
      <c r="F25" s="170">
        <v>80</v>
      </c>
      <c r="G25" s="170"/>
      <c r="H25" s="170"/>
      <c r="I25" s="170"/>
      <c r="J25" s="170"/>
      <c r="K25" s="170">
        <v>80</v>
      </c>
      <c r="L25" s="170"/>
      <c r="M25" s="170" t="s">
        <v>26</v>
      </c>
      <c r="N25" s="170"/>
      <c r="O25" s="173" t="s">
        <v>82</v>
      </c>
      <c r="P25" s="231">
        <v>5</v>
      </c>
      <c r="Q25" s="231"/>
      <c r="R25" s="259"/>
      <c r="S25" s="231"/>
      <c r="T25" s="260"/>
      <c r="U25" s="261"/>
      <c r="V25" s="260"/>
      <c r="W25" s="260"/>
      <c r="X25" s="261"/>
      <c r="Y25" s="260"/>
      <c r="Z25" s="260"/>
      <c r="AA25" s="283"/>
      <c r="AB25" s="173" t="s">
        <v>47</v>
      </c>
      <c r="AC25" s="173" t="s">
        <v>48</v>
      </c>
      <c r="AD25" s="173" t="s">
        <v>83</v>
      </c>
    </row>
    <row r="26" spans="1:30" ht="16.5" customHeight="1">
      <c r="A26" s="134"/>
      <c r="B26" s="134"/>
      <c r="C26" s="170" t="s">
        <v>84</v>
      </c>
      <c r="D26" s="170">
        <v>5</v>
      </c>
      <c r="E26" s="170">
        <v>80</v>
      </c>
      <c r="F26" s="170">
        <v>80</v>
      </c>
      <c r="G26" s="170"/>
      <c r="H26" s="170"/>
      <c r="I26" s="170"/>
      <c r="J26" s="170"/>
      <c r="K26" s="170">
        <v>80</v>
      </c>
      <c r="L26" s="170"/>
      <c r="M26" s="170" t="s">
        <v>26</v>
      </c>
      <c r="N26" s="170"/>
      <c r="O26" s="173" t="s">
        <v>82</v>
      </c>
      <c r="P26" s="231"/>
      <c r="Q26" s="231">
        <v>5</v>
      </c>
      <c r="R26" s="259"/>
      <c r="S26" s="231"/>
      <c r="T26" s="260"/>
      <c r="U26" s="261"/>
      <c r="V26" s="260"/>
      <c r="W26" s="260"/>
      <c r="X26" s="261"/>
      <c r="Y26" s="260"/>
      <c r="Z26" s="260"/>
      <c r="AA26" s="283"/>
      <c r="AB26" s="173" t="s">
        <v>47</v>
      </c>
      <c r="AC26" s="173" t="s">
        <v>48</v>
      </c>
      <c r="AD26" s="173" t="s">
        <v>83</v>
      </c>
    </row>
    <row r="27" spans="1:30" ht="16.5" customHeight="1">
      <c r="A27" s="134"/>
      <c r="B27" s="134"/>
      <c r="C27" s="170" t="s">
        <v>85</v>
      </c>
      <c r="D27" s="170">
        <v>2.5</v>
      </c>
      <c r="E27" s="170">
        <v>40</v>
      </c>
      <c r="F27" s="170">
        <v>40</v>
      </c>
      <c r="G27" s="170"/>
      <c r="H27" s="170"/>
      <c r="I27" s="170"/>
      <c r="J27" s="170"/>
      <c r="K27" s="170">
        <v>40</v>
      </c>
      <c r="L27" s="170"/>
      <c r="M27" s="170" t="s">
        <v>26</v>
      </c>
      <c r="N27" s="170"/>
      <c r="O27" s="173" t="s">
        <v>82</v>
      </c>
      <c r="P27" s="231">
        <v>2.5</v>
      </c>
      <c r="Q27" s="231"/>
      <c r="R27" s="259"/>
      <c r="S27" s="231"/>
      <c r="T27" s="260"/>
      <c r="U27" s="261"/>
      <c r="V27" s="260"/>
      <c r="W27" s="260"/>
      <c r="X27" s="261"/>
      <c r="Y27" s="260"/>
      <c r="Z27" s="260"/>
      <c r="AA27" s="283"/>
      <c r="AB27" s="173" t="s">
        <v>47</v>
      </c>
      <c r="AC27" s="173" t="s">
        <v>48</v>
      </c>
      <c r="AD27" s="173" t="s">
        <v>83</v>
      </c>
    </row>
    <row r="28" spans="1:30" ht="16.5" customHeight="1">
      <c r="A28" s="134"/>
      <c r="B28" s="134"/>
      <c r="C28" s="171" t="s">
        <v>86</v>
      </c>
      <c r="D28" s="171">
        <v>3</v>
      </c>
      <c r="E28" s="172">
        <v>48</v>
      </c>
      <c r="F28" s="170">
        <v>48</v>
      </c>
      <c r="G28" s="170"/>
      <c r="H28" s="170"/>
      <c r="I28" s="170" t="s">
        <v>87</v>
      </c>
      <c r="J28" s="170"/>
      <c r="K28" s="172">
        <v>48</v>
      </c>
      <c r="L28" s="170"/>
      <c r="M28" s="170" t="s">
        <v>26</v>
      </c>
      <c r="N28" s="170"/>
      <c r="O28" s="173" t="s">
        <v>82</v>
      </c>
      <c r="P28" s="231"/>
      <c r="Q28" s="231"/>
      <c r="R28" s="259"/>
      <c r="S28" s="231">
        <v>3</v>
      </c>
      <c r="T28" s="260"/>
      <c r="U28" s="261"/>
      <c r="V28" s="260"/>
      <c r="W28" s="260"/>
      <c r="X28" s="261"/>
      <c r="Y28" s="260"/>
      <c r="Z28" s="260"/>
      <c r="AA28" s="283"/>
      <c r="AB28" s="173" t="s">
        <v>47</v>
      </c>
      <c r="AC28" s="173" t="s">
        <v>48</v>
      </c>
      <c r="AD28" s="173" t="s">
        <v>83</v>
      </c>
    </row>
    <row r="29" spans="1:30" ht="16.5" customHeight="1">
      <c r="A29" s="134"/>
      <c r="B29" s="134"/>
      <c r="C29" s="173" t="s">
        <v>88</v>
      </c>
      <c r="D29" s="173">
        <v>4</v>
      </c>
      <c r="E29" s="173">
        <v>64</v>
      </c>
      <c r="F29" s="173">
        <v>64</v>
      </c>
      <c r="G29" s="173"/>
      <c r="H29" s="173"/>
      <c r="I29" s="173"/>
      <c r="J29" s="173"/>
      <c r="K29" s="173">
        <v>64</v>
      </c>
      <c r="L29" s="170"/>
      <c r="M29" s="170" t="s">
        <v>26</v>
      </c>
      <c r="N29" s="173"/>
      <c r="O29" s="173" t="s">
        <v>89</v>
      </c>
      <c r="P29" s="138"/>
      <c r="Q29" s="138">
        <v>4</v>
      </c>
      <c r="R29" s="262"/>
      <c r="S29" s="138"/>
      <c r="T29" s="139"/>
      <c r="U29" s="252"/>
      <c r="V29" s="139"/>
      <c r="W29" s="139"/>
      <c r="X29" s="252"/>
      <c r="Y29" s="139"/>
      <c r="Z29" s="139"/>
      <c r="AA29" s="264"/>
      <c r="AB29" s="173" t="s">
        <v>47</v>
      </c>
      <c r="AC29" s="173" t="s">
        <v>48</v>
      </c>
      <c r="AD29" s="173" t="s">
        <v>83</v>
      </c>
    </row>
    <row r="30" spans="1:30" ht="16.5" customHeight="1">
      <c r="A30" s="134"/>
      <c r="B30" s="134"/>
      <c r="C30" s="173" t="s">
        <v>90</v>
      </c>
      <c r="D30" s="173">
        <v>2</v>
      </c>
      <c r="E30" s="173">
        <v>32</v>
      </c>
      <c r="F30" s="173">
        <v>32</v>
      </c>
      <c r="G30" s="173"/>
      <c r="H30" s="173"/>
      <c r="I30" s="173"/>
      <c r="J30" s="173"/>
      <c r="K30" s="173">
        <v>32</v>
      </c>
      <c r="L30" s="170"/>
      <c r="M30" s="170" t="s">
        <v>26</v>
      </c>
      <c r="N30" s="173"/>
      <c r="O30" s="173" t="s">
        <v>89</v>
      </c>
      <c r="P30" s="138"/>
      <c r="Q30" s="138"/>
      <c r="R30" s="262"/>
      <c r="S30" s="138">
        <v>2</v>
      </c>
      <c r="T30" s="139"/>
      <c r="U30" s="252"/>
      <c r="V30" s="139"/>
      <c r="W30" s="139"/>
      <c r="X30" s="252"/>
      <c r="Y30" s="139"/>
      <c r="Z30" s="139"/>
      <c r="AA30" s="264"/>
      <c r="AB30" s="173" t="s">
        <v>47</v>
      </c>
      <c r="AC30" s="173" t="s">
        <v>48</v>
      </c>
      <c r="AD30" s="173" t="s">
        <v>83</v>
      </c>
    </row>
    <row r="31" spans="1:30" ht="21.75" customHeight="1">
      <c r="A31" s="134"/>
      <c r="B31" s="134"/>
      <c r="C31" s="174" t="s">
        <v>91</v>
      </c>
      <c r="D31" s="174">
        <v>2</v>
      </c>
      <c r="E31" s="170">
        <v>64</v>
      </c>
      <c r="F31" s="170">
        <v>4</v>
      </c>
      <c r="G31" s="170"/>
      <c r="H31" s="170"/>
      <c r="I31" s="170">
        <v>60</v>
      </c>
      <c r="J31" s="170"/>
      <c r="K31" s="173">
        <v>64</v>
      </c>
      <c r="L31" s="170"/>
      <c r="M31" s="170"/>
      <c r="N31" s="170" t="s">
        <v>26</v>
      </c>
      <c r="O31" s="173" t="s">
        <v>89</v>
      </c>
      <c r="P31" s="150"/>
      <c r="Q31" s="150">
        <v>2</v>
      </c>
      <c r="R31" s="262"/>
      <c r="S31" s="150"/>
      <c r="T31" s="150"/>
      <c r="U31" s="262"/>
      <c r="V31" s="150"/>
      <c r="W31" s="263"/>
      <c r="X31" s="264"/>
      <c r="Y31" s="263"/>
      <c r="Z31" s="263"/>
      <c r="AA31" s="264"/>
      <c r="AB31" s="173" t="s">
        <v>47</v>
      </c>
      <c r="AC31" s="173" t="s">
        <v>48</v>
      </c>
      <c r="AD31" s="173" t="s">
        <v>83</v>
      </c>
    </row>
    <row r="32" spans="1:30" ht="16.5" customHeight="1">
      <c r="A32" s="134"/>
      <c r="B32" s="134"/>
      <c r="C32" s="175" t="s">
        <v>79</v>
      </c>
      <c r="D32" s="176">
        <f>SUM(D25:D31)</f>
        <v>23.5</v>
      </c>
      <c r="E32" s="177">
        <f aca="true" t="shared" si="2" ref="E32:K32">SUM(E25:E31)</f>
        <v>408</v>
      </c>
      <c r="F32" s="177">
        <f t="shared" si="2"/>
        <v>348</v>
      </c>
      <c r="G32" s="177">
        <f t="shared" si="2"/>
        <v>0</v>
      </c>
      <c r="H32" s="177">
        <f t="shared" si="2"/>
        <v>0</v>
      </c>
      <c r="I32" s="177">
        <f t="shared" si="2"/>
        <v>60</v>
      </c>
      <c r="J32" s="177">
        <f t="shared" si="2"/>
        <v>0</v>
      </c>
      <c r="K32" s="177">
        <f t="shared" si="2"/>
        <v>408</v>
      </c>
      <c r="L32" s="177"/>
      <c r="M32" s="232"/>
      <c r="N32" s="232"/>
      <c r="O32" s="224">
        <f>SUM(P32:Z32)</f>
        <v>23.5</v>
      </c>
      <c r="P32" s="233">
        <f>SUM(P25:P31)</f>
        <v>7.5</v>
      </c>
      <c r="Q32" s="233">
        <f aca="true" t="shared" si="3" ref="Q32:AA32">SUM(Q25:Q31)</f>
        <v>11</v>
      </c>
      <c r="R32" s="233">
        <f t="shared" si="3"/>
        <v>0</v>
      </c>
      <c r="S32" s="233">
        <f t="shared" si="3"/>
        <v>5</v>
      </c>
      <c r="T32" s="233">
        <f t="shared" si="3"/>
        <v>0</v>
      </c>
      <c r="U32" s="233">
        <f t="shared" si="3"/>
        <v>0</v>
      </c>
      <c r="V32" s="233">
        <f t="shared" si="3"/>
        <v>0</v>
      </c>
      <c r="W32" s="233">
        <f t="shared" si="3"/>
        <v>0</v>
      </c>
      <c r="X32" s="233">
        <f t="shared" si="3"/>
        <v>0</v>
      </c>
      <c r="Y32" s="233">
        <f t="shared" si="3"/>
        <v>0</v>
      </c>
      <c r="Z32" s="233">
        <f t="shared" si="3"/>
        <v>0</v>
      </c>
      <c r="AA32" s="233">
        <f t="shared" si="3"/>
        <v>0</v>
      </c>
      <c r="AB32" s="284"/>
      <c r="AC32" s="284"/>
      <c r="AD32" s="284"/>
    </row>
    <row r="33" spans="1:30" ht="16.5" customHeight="1">
      <c r="A33" s="178" t="s">
        <v>92</v>
      </c>
      <c r="B33" s="179"/>
      <c r="C33" s="180" t="s">
        <v>93</v>
      </c>
      <c r="D33" s="181">
        <v>2.5</v>
      </c>
      <c r="E33" s="182">
        <v>40</v>
      </c>
      <c r="F33" s="183">
        <v>40</v>
      </c>
      <c r="G33" s="170"/>
      <c r="H33" s="183"/>
      <c r="I33" s="183"/>
      <c r="J33" s="183"/>
      <c r="K33" s="183">
        <v>40</v>
      </c>
      <c r="L33" s="183"/>
      <c r="M33" s="183" t="s">
        <v>26</v>
      </c>
      <c r="N33" s="183"/>
      <c r="O33" s="173" t="s">
        <v>94</v>
      </c>
      <c r="P33" s="138">
        <v>2.5</v>
      </c>
      <c r="Q33" s="138"/>
      <c r="R33" s="262"/>
      <c r="S33" s="138"/>
      <c r="T33" s="138"/>
      <c r="U33" s="262"/>
      <c r="V33" s="138"/>
      <c r="W33" s="138"/>
      <c r="X33" s="262"/>
      <c r="Y33" s="138"/>
      <c r="Z33" s="138"/>
      <c r="AA33" s="285"/>
      <c r="AB33" s="173" t="s">
        <v>47</v>
      </c>
      <c r="AC33" s="173" t="s">
        <v>48</v>
      </c>
      <c r="AD33" s="173" t="s">
        <v>83</v>
      </c>
    </row>
    <row r="34" spans="1:30" ht="16.5" customHeight="1">
      <c r="A34" s="184"/>
      <c r="B34" s="185"/>
      <c r="C34" s="173" t="s">
        <v>95</v>
      </c>
      <c r="D34" s="183">
        <v>2</v>
      </c>
      <c r="E34" s="172">
        <v>32</v>
      </c>
      <c r="F34" s="183">
        <v>32</v>
      </c>
      <c r="G34" s="170"/>
      <c r="H34" s="183"/>
      <c r="I34" s="183"/>
      <c r="J34" s="183"/>
      <c r="K34" s="183">
        <v>32</v>
      </c>
      <c r="L34" s="183"/>
      <c r="M34" s="183" t="s">
        <v>26</v>
      </c>
      <c r="N34" s="183"/>
      <c r="O34" s="173" t="s">
        <v>94</v>
      </c>
      <c r="P34" s="138"/>
      <c r="Q34" s="138">
        <v>2</v>
      </c>
      <c r="R34" s="262"/>
      <c r="S34" s="138"/>
      <c r="T34" s="138"/>
      <c r="U34" s="262"/>
      <c r="V34" s="138"/>
      <c r="W34" s="138"/>
      <c r="X34" s="262"/>
      <c r="Y34" s="138"/>
      <c r="Z34" s="138"/>
      <c r="AA34" s="285"/>
      <c r="AB34" s="173" t="s">
        <v>47</v>
      </c>
      <c r="AC34" s="173" t="s">
        <v>48</v>
      </c>
      <c r="AD34" s="173" t="s">
        <v>83</v>
      </c>
    </row>
    <row r="35" spans="1:30" ht="16.5" customHeight="1">
      <c r="A35" s="184"/>
      <c r="B35" s="185"/>
      <c r="C35" s="183" t="s">
        <v>96</v>
      </c>
      <c r="D35" s="183">
        <v>0.5</v>
      </c>
      <c r="E35" s="172">
        <v>16</v>
      </c>
      <c r="F35" s="183"/>
      <c r="G35" s="170"/>
      <c r="H35" s="183"/>
      <c r="I35" s="183">
        <v>16</v>
      </c>
      <c r="J35" s="183"/>
      <c r="K35" s="183">
        <v>16</v>
      </c>
      <c r="L35" s="183"/>
      <c r="M35" s="183"/>
      <c r="N35" s="183" t="s">
        <v>26</v>
      </c>
      <c r="O35" s="173" t="s">
        <v>94</v>
      </c>
      <c r="P35" s="138">
        <v>0.5</v>
      </c>
      <c r="Q35" s="138"/>
      <c r="R35" s="262"/>
      <c r="S35" s="150">
        <v>2.5</v>
      </c>
      <c r="T35" s="265"/>
      <c r="U35" s="266"/>
      <c r="V35" s="267"/>
      <c r="W35" s="138"/>
      <c r="X35" s="262"/>
      <c r="Y35" s="138"/>
      <c r="Z35" s="138"/>
      <c r="AA35" s="262"/>
      <c r="AB35" s="173" t="s">
        <v>47</v>
      </c>
      <c r="AC35" s="173" t="s">
        <v>48</v>
      </c>
      <c r="AD35" s="173" t="s">
        <v>83</v>
      </c>
    </row>
    <row r="36" spans="1:30" ht="16.5" customHeight="1">
      <c r="A36" s="184"/>
      <c r="B36" s="185"/>
      <c r="C36" s="183" t="s">
        <v>97</v>
      </c>
      <c r="D36" s="183">
        <v>0.5</v>
      </c>
      <c r="E36" s="172">
        <v>16</v>
      </c>
      <c r="F36" s="183"/>
      <c r="G36" s="170"/>
      <c r="H36" s="183"/>
      <c r="I36" s="183">
        <v>16</v>
      </c>
      <c r="J36" s="183"/>
      <c r="K36" s="183">
        <v>16</v>
      </c>
      <c r="L36" s="183"/>
      <c r="M36" s="183"/>
      <c r="N36" s="183" t="s">
        <v>26</v>
      </c>
      <c r="O36" s="173" t="s">
        <v>94</v>
      </c>
      <c r="P36" s="138"/>
      <c r="Q36" s="138">
        <v>0.5</v>
      </c>
      <c r="R36" s="262"/>
      <c r="S36" s="150">
        <v>4</v>
      </c>
      <c r="T36" s="150"/>
      <c r="U36" s="262"/>
      <c r="V36" s="138"/>
      <c r="W36" s="138"/>
      <c r="X36" s="262"/>
      <c r="Y36" s="138"/>
      <c r="Z36" s="138"/>
      <c r="AA36" s="262"/>
      <c r="AB36" s="173" t="s">
        <v>47</v>
      </c>
      <c r="AC36" s="173" t="s">
        <v>48</v>
      </c>
      <c r="AD36" s="173" t="s">
        <v>83</v>
      </c>
    </row>
    <row r="37" spans="1:30" ht="16.5" customHeight="1">
      <c r="A37" s="184"/>
      <c r="B37" s="185"/>
      <c r="C37" s="183" t="s">
        <v>98</v>
      </c>
      <c r="D37" s="183">
        <v>2.5</v>
      </c>
      <c r="E37" s="172">
        <v>40</v>
      </c>
      <c r="F37" s="183">
        <v>40</v>
      </c>
      <c r="G37" s="170"/>
      <c r="H37" s="183"/>
      <c r="I37" s="183"/>
      <c r="J37" s="183"/>
      <c r="K37" s="183">
        <v>40</v>
      </c>
      <c r="L37" s="183"/>
      <c r="M37" s="183" t="s">
        <v>26</v>
      </c>
      <c r="N37" s="183"/>
      <c r="O37" s="173" t="s">
        <v>94</v>
      </c>
      <c r="P37" s="138"/>
      <c r="Q37" s="138"/>
      <c r="R37" s="262"/>
      <c r="S37" s="150">
        <v>2.5</v>
      </c>
      <c r="T37" s="150"/>
      <c r="U37" s="262"/>
      <c r="V37" s="138"/>
      <c r="W37" s="138"/>
      <c r="X37" s="262"/>
      <c r="Y37" s="138"/>
      <c r="Z37" s="138"/>
      <c r="AA37" s="262"/>
      <c r="AB37" s="173" t="s">
        <v>47</v>
      </c>
      <c r="AC37" s="173" t="s">
        <v>48</v>
      </c>
      <c r="AD37" s="173" t="s">
        <v>83</v>
      </c>
    </row>
    <row r="38" spans="1:30" ht="14.25" customHeight="1">
      <c r="A38" s="184"/>
      <c r="B38" s="185"/>
      <c r="C38" s="183" t="s">
        <v>99</v>
      </c>
      <c r="D38" s="183">
        <v>1</v>
      </c>
      <c r="E38" s="172">
        <v>32</v>
      </c>
      <c r="F38" s="183"/>
      <c r="G38" s="170"/>
      <c r="H38" s="183"/>
      <c r="I38" s="183">
        <v>32</v>
      </c>
      <c r="J38" s="183"/>
      <c r="K38" s="183">
        <v>32</v>
      </c>
      <c r="L38" s="183"/>
      <c r="M38" s="183"/>
      <c r="N38" s="183" t="s">
        <v>26</v>
      </c>
      <c r="O38" s="173" t="s">
        <v>94</v>
      </c>
      <c r="P38" s="138"/>
      <c r="Q38" s="138"/>
      <c r="R38" s="262"/>
      <c r="S38" s="150">
        <v>1</v>
      </c>
      <c r="T38" s="150"/>
      <c r="U38" s="262"/>
      <c r="V38" s="268"/>
      <c r="W38" s="138"/>
      <c r="X38" s="262"/>
      <c r="Y38" s="138"/>
      <c r="Z38" s="138"/>
      <c r="AA38" s="285"/>
      <c r="AB38" s="173" t="s">
        <v>47</v>
      </c>
      <c r="AC38" s="173" t="s">
        <v>48</v>
      </c>
      <c r="AD38" s="173" t="s">
        <v>83</v>
      </c>
    </row>
    <row r="39" spans="1:30" ht="15" customHeight="1">
      <c r="A39" s="184"/>
      <c r="B39" s="185"/>
      <c r="C39" s="186" t="s">
        <v>100</v>
      </c>
      <c r="D39" s="172">
        <v>3</v>
      </c>
      <c r="E39" s="172">
        <v>48</v>
      </c>
      <c r="F39" s="172">
        <v>48</v>
      </c>
      <c r="G39" s="170"/>
      <c r="H39" s="172"/>
      <c r="I39" s="172"/>
      <c r="J39" s="172"/>
      <c r="K39" s="172">
        <v>48</v>
      </c>
      <c r="L39" s="172"/>
      <c r="M39" s="234" t="s">
        <v>26</v>
      </c>
      <c r="N39" s="172"/>
      <c r="O39" s="173" t="s">
        <v>94</v>
      </c>
      <c r="P39" s="138"/>
      <c r="Q39" s="138">
        <v>3</v>
      </c>
      <c r="R39" s="262"/>
      <c r="S39" s="138"/>
      <c r="T39" s="138"/>
      <c r="U39" s="262"/>
      <c r="V39" s="138"/>
      <c r="W39" s="138"/>
      <c r="X39" s="262"/>
      <c r="Y39" s="138"/>
      <c r="Z39" s="138"/>
      <c r="AA39" s="262"/>
      <c r="AB39" s="173" t="s">
        <v>47</v>
      </c>
      <c r="AC39" s="173" t="s">
        <v>48</v>
      </c>
      <c r="AD39" s="173" t="s">
        <v>83</v>
      </c>
    </row>
    <row r="40" spans="1:30" ht="15" customHeight="1">
      <c r="A40" s="184"/>
      <c r="B40" s="185"/>
      <c r="C40" s="187" t="s">
        <v>101</v>
      </c>
      <c r="D40" s="172">
        <v>1</v>
      </c>
      <c r="E40" s="172">
        <v>32</v>
      </c>
      <c r="F40" s="172"/>
      <c r="G40" s="170"/>
      <c r="H40" s="172"/>
      <c r="I40" s="172">
        <v>32</v>
      </c>
      <c r="J40" s="172"/>
      <c r="K40" s="172">
        <v>32</v>
      </c>
      <c r="L40" s="172"/>
      <c r="M40" s="234" t="s">
        <v>26</v>
      </c>
      <c r="N40" s="172"/>
      <c r="O40" s="173" t="s">
        <v>94</v>
      </c>
      <c r="P40" s="138"/>
      <c r="Q40" s="138">
        <v>1</v>
      </c>
      <c r="R40" s="262"/>
      <c r="S40" s="138"/>
      <c r="T40" s="138"/>
      <c r="U40" s="262"/>
      <c r="V40" s="138"/>
      <c r="W40" s="138"/>
      <c r="X40" s="262"/>
      <c r="Y40" s="138"/>
      <c r="Z40" s="138"/>
      <c r="AA40" s="262"/>
      <c r="AB40" s="173" t="s">
        <v>47</v>
      </c>
      <c r="AC40" s="173" t="s">
        <v>48</v>
      </c>
      <c r="AD40" s="173" t="s">
        <v>83</v>
      </c>
    </row>
    <row r="41" spans="1:30" ht="15" customHeight="1">
      <c r="A41" s="184"/>
      <c r="B41" s="185"/>
      <c r="C41" s="186" t="s">
        <v>102</v>
      </c>
      <c r="D41" s="172">
        <v>3.5</v>
      </c>
      <c r="E41" s="172">
        <v>56</v>
      </c>
      <c r="F41" s="172">
        <v>56</v>
      </c>
      <c r="G41" s="172"/>
      <c r="H41" s="172"/>
      <c r="I41" s="172"/>
      <c r="J41" s="172"/>
      <c r="K41" s="172">
        <v>56</v>
      </c>
      <c r="L41" s="172"/>
      <c r="M41" s="234" t="s">
        <v>26</v>
      </c>
      <c r="N41" s="172"/>
      <c r="O41" s="173" t="s">
        <v>94</v>
      </c>
      <c r="P41" s="138"/>
      <c r="Q41" s="138"/>
      <c r="R41" s="262"/>
      <c r="S41" s="138"/>
      <c r="T41" s="138">
        <v>3.5</v>
      </c>
      <c r="U41" s="262"/>
      <c r="V41" s="138"/>
      <c r="W41" s="138"/>
      <c r="X41" s="262"/>
      <c r="Y41" s="138"/>
      <c r="Z41" s="138"/>
      <c r="AA41" s="262"/>
      <c r="AB41" s="173" t="s">
        <v>47</v>
      </c>
      <c r="AC41" s="173" t="s">
        <v>48</v>
      </c>
      <c r="AD41" s="173" t="s">
        <v>83</v>
      </c>
    </row>
    <row r="42" spans="1:30" ht="15" customHeight="1">
      <c r="A42" s="184"/>
      <c r="B42" s="185"/>
      <c r="C42" s="188" t="s">
        <v>103</v>
      </c>
      <c r="D42" s="172">
        <v>1</v>
      </c>
      <c r="E42" s="172">
        <v>32</v>
      </c>
      <c r="F42" s="172"/>
      <c r="G42" s="172"/>
      <c r="H42" s="172"/>
      <c r="I42" s="172">
        <v>32</v>
      </c>
      <c r="J42" s="172"/>
      <c r="K42" s="172">
        <v>32</v>
      </c>
      <c r="L42" s="172"/>
      <c r="M42" s="170"/>
      <c r="N42" s="234" t="s">
        <v>26</v>
      </c>
      <c r="O42" s="173" t="s">
        <v>94</v>
      </c>
      <c r="P42" s="138"/>
      <c r="Q42" s="138"/>
      <c r="R42" s="262"/>
      <c r="S42" s="138"/>
      <c r="T42" s="138">
        <v>1</v>
      </c>
      <c r="U42" s="262"/>
      <c r="V42" s="138"/>
      <c r="W42" s="138"/>
      <c r="X42" s="262"/>
      <c r="Y42" s="138"/>
      <c r="Z42" s="138"/>
      <c r="AA42" s="262"/>
      <c r="AB42" s="173" t="s">
        <v>47</v>
      </c>
      <c r="AC42" s="173" t="s">
        <v>48</v>
      </c>
      <c r="AD42" s="173" t="s">
        <v>83</v>
      </c>
    </row>
    <row r="43" spans="1:30" ht="15" customHeight="1">
      <c r="A43" s="184"/>
      <c r="B43" s="185"/>
      <c r="C43" s="189" t="s">
        <v>104</v>
      </c>
      <c r="D43" s="172">
        <v>4</v>
      </c>
      <c r="E43" s="173">
        <v>64</v>
      </c>
      <c r="F43" s="173">
        <v>64</v>
      </c>
      <c r="G43" s="172"/>
      <c r="H43" s="173"/>
      <c r="I43" s="173"/>
      <c r="J43" s="170"/>
      <c r="K43" s="173">
        <v>64</v>
      </c>
      <c r="L43" s="172"/>
      <c r="M43" s="235" t="s">
        <v>26</v>
      </c>
      <c r="N43" s="173"/>
      <c r="O43" s="189" t="s">
        <v>105</v>
      </c>
      <c r="P43" s="138"/>
      <c r="Q43" s="138"/>
      <c r="R43" s="262"/>
      <c r="S43" s="138">
        <v>4</v>
      </c>
      <c r="T43" s="138"/>
      <c r="U43" s="262"/>
      <c r="V43" s="138"/>
      <c r="W43" s="138"/>
      <c r="X43" s="262"/>
      <c r="Y43" s="138"/>
      <c r="Z43" s="138"/>
      <c r="AA43" s="262"/>
      <c r="AB43" s="173" t="s">
        <v>47</v>
      </c>
      <c r="AC43" s="173" t="s">
        <v>48</v>
      </c>
      <c r="AD43" s="173" t="s">
        <v>83</v>
      </c>
    </row>
    <row r="44" spans="1:30" ht="15" customHeight="1">
      <c r="A44" s="184"/>
      <c r="B44" s="185"/>
      <c r="C44" s="189" t="s">
        <v>106</v>
      </c>
      <c r="D44" s="172">
        <v>1</v>
      </c>
      <c r="E44" s="173">
        <v>32</v>
      </c>
      <c r="F44" s="173"/>
      <c r="G44" s="172"/>
      <c r="H44" s="173"/>
      <c r="I44" s="173">
        <v>32</v>
      </c>
      <c r="J44" s="173"/>
      <c r="K44" s="173">
        <v>32</v>
      </c>
      <c r="L44" s="172"/>
      <c r="M44" s="173"/>
      <c r="N44" s="235" t="s">
        <v>26</v>
      </c>
      <c r="O44" s="189" t="s">
        <v>105</v>
      </c>
      <c r="P44" s="138"/>
      <c r="Q44" s="138"/>
      <c r="R44" s="262"/>
      <c r="S44" s="138">
        <v>1</v>
      </c>
      <c r="T44" s="138"/>
      <c r="U44" s="262"/>
      <c r="V44" s="138"/>
      <c r="W44" s="138"/>
      <c r="X44" s="262"/>
      <c r="Y44" s="138"/>
      <c r="Z44" s="138"/>
      <c r="AA44" s="262"/>
      <c r="AB44" s="173" t="s">
        <v>47</v>
      </c>
      <c r="AC44" s="173" t="s">
        <v>48</v>
      </c>
      <c r="AD44" s="173" t="s">
        <v>83</v>
      </c>
    </row>
    <row r="45" spans="1:30" ht="15" customHeight="1">
      <c r="A45" s="184"/>
      <c r="B45" s="185"/>
      <c r="C45" s="189" t="s">
        <v>107</v>
      </c>
      <c r="D45" s="172">
        <v>3</v>
      </c>
      <c r="E45" s="173">
        <v>48</v>
      </c>
      <c r="F45" s="173">
        <v>48</v>
      </c>
      <c r="G45" s="172"/>
      <c r="H45" s="173"/>
      <c r="I45" s="173"/>
      <c r="J45" s="170"/>
      <c r="K45" s="173">
        <v>48</v>
      </c>
      <c r="L45" s="172"/>
      <c r="M45" s="235" t="s">
        <v>26</v>
      </c>
      <c r="N45" s="173"/>
      <c r="O45" s="189" t="s">
        <v>105</v>
      </c>
      <c r="P45" s="138"/>
      <c r="Q45" s="138"/>
      <c r="R45" s="262"/>
      <c r="S45" s="138"/>
      <c r="T45" s="138">
        <v>3</v>
      </c>
      <c r="U45" s="262"/>
      <c r="V45" s="138"/>
      <c r="W45" s="138"/>
      <c r="X45" s="262"/>
      <c r="Y45" s="138"/>
      <c r="Z45" s="138"/>
      <c r="AA45" s="262"/>
      <c r="AB45" s="173" t="s">
        <v>47</v>
      </c>
      <c r="AC45" s="173" t="s">
        <v>48</v>
      </c>
      <c r="AD45" s="173" t="s">
        <v>83</v>
      </c>
    </row>
    <row r="46" spans="1:30" ht="15" customHeight="1">
      <c r="A46" s="184"/>
      <c r="B46" s="185"/>
      <c r="C46" s="189" t="s">
        <v>108</v>
      </c>
      <c r="D46" s="172">
        <v>1</v>
      </c>
      <c r="E46" s="173">
        <v>32</v>
      </c>
      <c r="F46" s="173"/>
      <c r="G46" s="172"/>
      <c r="H46" s="173"/>
      <c r="I46" s="173">
        <v>32</v>
      </c>
      <c r="J46" s="173"/>
      <c r="K46" s="173">
        <v>32</v>
      </c>
      <c r="L46" s="172"/>
      <c r="M46" s="173"/>
      <c r="N46" s="235" t="s">
        <v>26</v>
      </c>
      <c r="O46" s="189" t="s">
        <v>105</v>
      </c>
      <c r="P46" s="138"/>
      <c r="Q46" s="138"/>
      <c r="R46" s="262"/>
      <c r="S46" s="138"/>
      <c r="T46" s="138">
        <v>1</v>
      </c>
      <c r="U46" s="262"/>
      <c r="V46" s="138"/>
      <c r="W46" s="138"/>
      <c r="X46" s="262"/>
      <c r="Y46" s="138"/>
      <c r="Z46" s="138"/>
      <c r="AA46" s="262"/>
      <c r="AB46" s="173" t="s">
        <v>47</v>
      </c>
      <c r="AC46" s="173" t="s">
        <v>48</v>
      </c>
      <c r="AD46" s="173" t="s">
        <v>83</v>
      </c>
    </row>
    <row r="47" spans="1:30" ht="15" customHeight="1">
      <c r="A47" s="184"/>
      <c r="B47" s="185"/>
      <c r="C47" s="189" t="s">
        <v>109</v>
      </c>
      <c r="D47" s="173">
        <v>3</v>
      </c>
      <c r="E47" s="173">
        <v>48</v>
      </c>
      <c r="F47" s="173">
        <v>48</v>
      </c>
      <c r="G47" s="172"/>
      <c r="H47" s="173"/>
      <c r="I47" s="173"/>
      <c r="J47" s="173"/>
      <c r="K47" s="173">
        <v>48</v>
      </c>
      <c r="L47" s="172"/>
      <c r="M47" s="189" t="s">
        <v>26</v>
      </c>
      <c r="N47" s="173"/>
      <c r="O47" s="189" t="s">
        <v>105</v>
      </c>
      <c r="P47" s="138"/>
      <c r="Q47" s="138"/>
      <c r="R47" s="262"/>
      <c r="S47" s="138"/>
      <c r="T47" s="138"/>
      <c r="U47" s="262"/>
      <c r="V47" s="138"/>
      <c r="W47" s="138">
        <v>3</v>
      </c>
      <c r="X47" s="262"/>
      <c r="Y47" s="138"/>
      <c r="Z47" s="138"/>
      <c r="AA47" s="262"/>
      <c r="AB47" s="173" t="s">
        <v>47</v>
      </c>
      <c r="AC47" s="173" t="s">
        <v>48</v>
      </c>
      <c r="AD47" s="173" t="s">
        <v>83</v>
      </c>
    </row>
    <row r="48" spans="1:30" ht="16.5" customHeight="1">
      <c r="A48" s="184"/>
      <c r="B48" s="185"/>
      <c r="C48" s="189" t="s">
        <v>110</v>
      </c>
      <c r="D48" s="173">
        <v>1</v>
      </c>
      <c r="E48" s="173">
        <v>32</v>
      </c>
      <c r="F48" s="173"/>
      <c r="G48" s="172"/>
      <c r="H48" s="173"/>
      <c r="I48" s="173">
        <v>32</v>
      </c>
      <c r="J48" s="173"/>
      <c r="K48" s="173">
        <v>32</v>
      </c>
      <c r="L48" s="172"/>
      <c r="M48" s="173"/>
      <c r="N48" s="235" t="s">
        <v>26</v>
      </c>
      <c r="O48" s="189" t="s">
        <v>105</v>
      </c>
      <c r="P48" s="138"/>
      <c r="Q48" s="138"/>
      <c r="R48" s="262"/>
      <c r="S48" s="138"/>
      <c r="T48" s="138"/>
      <c r="U48" s="262"/>
      <c r="V48" s="138"/>
      <c r="W48" s="138">
        <v>1</v>
      </c>
      <c r="X48" s="262"/>
      <c r="Y48" s="138"/>
      <c r="Z48" s="138"/>
      <c r="AA48" s="262"/>
      <c r="AB48" s="173" t="s">
        <v>47</v>
      </c>
      <c r="AC48" s="173" t="s">
        <v>48</v>
      </c>
      <c r="AD48" s="173" t="s">
        <v>83</v>
      </c>
    </row>
    <row r="49" spans="1:30" ht="16.5" customHeight="1">
      <c r="A49" s="190"/>
      <c r="B49" s="191"/>
      <c r="C49" s="169" t="s">
        <v>79</v>
      </c>
      <c r="D49" s="192">
        <f aca="true" t="shared" si="4" ref="D49:K49">SUM(D33:D48)</f>
        <v>30.5</v>
      </c>
      <c r="E49" s="193">
        <f t="shared" si="4"/>
        <v>600</v>
      </c>
      <c r="F49" s="193">
        <f t="shared" si="4"/>
        <v>376</v>
      </c>
      <c r="G49" s="193">
        <f t="shared" si="4"/>
        <v>0</v>
      </c>
      <c r="H49" s="193">
        <f t="shared" si="4"/>
        <v>0</v>
      </c>
      <c r="I49" s="193">
        <f t="shared" si="4"/>
        <v>224</v>
      </c>
      <c r="J49" s="193">
        <f t="shared" si="4"/>
        <v>0</v>
      </c>
      <c r="K49" s="193">
        <f t="shared" si="4"/>
        <v>600</v>
      </c>
      <c r="L49" s="236"/>
      <c r="M49" s="237"/>
      <c r="N49" s="237"/>
      <c r="O49" s="238">
        <f>SUM(P49:Z49)</f>
        <v>37</v>
      </c>
      <c r="P49" s="192">
        <f aca="true" t="shared" si="5" ref="P49:AA49">SUM(P33:P48)</f>
        <v>3</v>
      </c>
      <c r="Q49" s="192">
        <f t="shared" si="5"/>
        <v>6.5</v>
      </c>
      <c r="R49" s="233">
        <f t="shared" si="5"/>
        <v>0</v>
      </c>
      <c r="S49" s="192">
        <f t="shared" si="5"/>
        <v>15</v>
      </c>
      <c r="T49" s="192">
        <f t="shared" si="5"/>
        <v>8.5</v>
      </c>
      <c r="U49" s="233">
        <f t="shared" si="5"/>
        <v>0</v>
      </c>
      <c r="V49" s="192">
        <f t="shared" si="5"/>
        <v>0</v>
      </c>
      <c r="W49" s="192">
        <f t="shared" si="5"/>
        <v>4</v>
      </c>
      <c r="X49" s="233">
        <f t="shared" si="5"/>
        <v>0</v>
      </c>
      <c r="Y49" s="192">
        <f t="shared" si="5"/>
        <v>0</v>
      </c>
      <c r="Z49" s="192">
        <f t="shared" si="5"/>
        <v>0</v>
      </c>
      <c r="AA49" s="233">
        <f t="shared" si="5"/>
        <v>0</v>
      </c>
      <c r="AB49" s="169"/>
      <c r="AC49" s="169"/>
      <c r="AD49" s="169"/>
    </row>
    <row r="50" spans="1:30" ht="16.5" customHeight="1">
      <c r="A50" s="194" t="s">
        <v>111</v>
      </c>
      <c r="B50" s="195"/>
      <c r="C50" s="173" t="s">
        <v>112</v>
      </c>
      <c r="D50" s="173">
        <v>2</v>
      </c>
      <c r="E50" s="173">
        <v>32</v>
      </c>
      <c r="F50" s="173">
        <v>32</v>
      </c>
      <c r="G50" s="173" t="s">
        <v>87</v>
      </c>
      <c r="H50" s="173"/>
      <c r="I50" s="173"/>
      <c r="J50" s="173"/>
      <c r="K50" s="173">
        <v>32</v>
      </c>
      <c r="L50" s="173"/>
      <c r="M50" s="173"/>
      <c r="N50" s="173"/>
      <c r="O50" s="173" t="s">
        <v>113</v>
      </c>
      <c r="P50" s="170"/>
      <c r="Q50" s="170"/>
      <c r="R50" s="269"/>
      <c r="S50" s="170">
        <v>2</v>
      </c>
      <c r="T50" s="173"/>
      <c r="U50" s="270"/>
      <c r="V50" s="173"/>
      <c r="W50" s="173"/>
      <c r="X50" s="270"/>
      <c r="Y50" s="173"/>
      <c r="Z50" s="286"/>
      <c r="AA50" s="277"/>
      <c r="AB50" s="173" t="s">
        <v>114</v>
      </c>
      <c r="AC50" s="173" t="s">
        <v>48</v>
      </c>
      <c r="AD50" s="173" t="s">
        <v>83</v>
      </c>
    </row>
    <row r="51" spans="1:30" ht="23.25" customHeight="1">
      <c r="A51" s="194"/>
      <c r="B51" s="195"/>
      <c r="C51" s="173" t="s">
        <v>115</v>
      </c>
      <c r="D51" s="173">
        <v>2</v>
      </c>
      <c r="E51" s="173">
        <v>32</v>
      </c>
      <c r="F51" s="173">
        <v>32</v>
      </c>
      <c r="G51" s="173"/>
      <c r="H51" s="173"/>
      <c r="I51" s="173"/>
      <c r="J51" s="173"/>
      <c r="K51" s="173">
        <v>32</v>
      </c>
      <c r="L51" s="173"/>
      <c r="M51" s="173"/>
      <c r="N51" s="173"/>
      <c r="O51" s="173" t="s">
        <v>113</v>
      </c>
      <c r="P51" s="170"/>
      <c r="Q51" s="170"/>
      <c r="R51" s="269"/>
      <c r="S51" s="170"/>
      <c r="T51" s="173">
        <v>2</v>
      </c>
      <c r="U51" s="270"/>
      <c r="V51" s="173"/>
      <c r="W51" s="173"/>
      <c r="X51" s="270"/>
      <c r="Y51" s="173"/>
      <c r="Z51" s="286"/>
      <c r="AA51" s="277"/>
      <c r="AB51" s="173" t="s">
        <v>114</v>
      </c>
      <c r="AC51" s="173" t="s">
        <v>48</v>
      </c>
      <c r="AD51" s="173" t="s">
        <v>83</v>
      </c>
    </row>
    <row r="52" spans="1:30" ht="16.5" customHeight="1">
      <c r="A52" s="194"/>
      <c r="B52" s="195"/>
      <c r="C52" s="173" t="s">
        <v>116</v>
      </c>
      <c r="D52" s="173">
        <v>2</v>
      </c>
      <c r="E52" s="173">
        <v>32</v>
      </c>
      <c r="F52" s="173">
        <v>32</v>
      </c>
      <c r="G52" s="173" t="s">
        <v>87</v>
      </c>
      <c r="H52" s="173"/>
      <c r="I52" s="173"/>
      <c r="J52" s="173"/>
      <c r="K52" s="173">
        <v>32</v>
      </c>
      <c r="L52" s="173"/>
      <c r="M52" s="173"/>
      <c r="N52" s="173"/>
      <c r="O52" s="173" t="s">
        <v>113</v>
      </c>
      <c r="P52" s="170"/>
      <c r="Q52" s="170"/>
      <c r="R52" s="269"/>
      <c r="S52" s="170"/>
      <c r="T52" s="173"/>
      <c r="U52" s="270"/>
      <c r="V52" s="173">
        <v>2</v>
      </c>
      <c r="W52" s="173"/>
      <c r="X52" s="270"/>
      <c r="Y52" s="173"/>
      <c r="Z52" s="286"/>
      <c r="AA52" s="277"/>
      <c r="AB52" s="173" t="s">
        <v>114</v>
      </c>
      <c r="AC52" s="173" t="s">
        <v>48</v>
      </c>
      <c r="AD52" s="173" t="s">
        <v>83</v>
      </c>
    </row>
    <row r="53" spans="1:30" ht="24.75" customHeight="1">
      <c r="A53" s="194"/>
      <c r="B53" s="195"/>
      <c r="C53" s="173" t="s">
        <v>117</v>
      </c>
      <c r="D53" s="173">
        <v>2.5</v>
      </c>
      <c r="E53" s="173">
        <v>40</v>
      </c>
      <c r="F53" s="173">
        <v>40</v>
      </c>
      <c r="G53" s="173"/>
      <c r="H53" s="173"/>
      <c r="I53" s="173"/>
      <c r="J53" s="173"/>
      <c r="K53" s="173">
        <v>40</v>
      </c>
      <c r="L53" s="173"/>
      <c r="M53" s="173"/>
      <c r="N53" s="173"/>
      <c r="O53" s="173" t="s">
        <v>113</v>
      </c>
      <c r="P53" s="170"/>
      <c r="Q53" s="170"/>
      <c r="R53" s="269"/>
      <c r="S53" s="170"/>
      <c r="T53" s="173"/>
      <c r="U53" s="270"/>
      <c r="V53" s="173">
        <v>2.5</v>
      </c>
      <c r="W53" s="173"/>
      <c r="X53" s="270"/>
      <c r="Y53" s="173"/>
      <c r="Z53" s="286"/>
      <c r="AA53" s="277"/>
      <c r="AB53" s="173" t="s">
        <v>114</v>
      </c>
      <c r="AC53" s="173" t="s">
        <v>48</v>
      </c>
      <c r="AD53" s="173" t="s">
        <v>83</v>
      </c>
    </row>
    <row r="54" spans="1:30" ht="16.5" customHeight="1">
      <c r="A54" s="194"/>
      <c r="B54" s="195"/>
      <c r="C54" s="173" t="s">
        <v>118</v>
      </c>
      <c r="D54" s="173">
        <v>2.5</v>
      </c>
      <c r="E54" s="173">
        <v>40</v>
      </c>
      <c r="F54" s="173">
        <v>40</v>
      </c>
      <c r="G54" s="173"/>
      <c r="H54" s="173"/>
      <c r="I54" s="173"/>
      <c r="J54" s="173"/>
      <c r="K54" s="173">
        <v>40</v>
      </c>
      <c r="L54" s="173"/>
      <c r="M54" s="173"/>
      <c r="N54" s="173"/>
      <c r="O54" s="173" t="s">
        <v>113</v>
      </c>
      <c r="P54" s="170"/>
      <c r="Q54" s="170"/>
      <c r="R54" s="269"/>
      <c r="S54" s="170"/>
      <c r="T54" s="173"/>
      <c r="U54" s="270"/>
      <c r="V54" s="173"/>
      <c r="W54" s="173">
        <v>2.5</v>
      </c>
      <c r="X54" s="270"/>
      <c r="Y54" s="173"/>
      <c r="Z54" s="286"/>
      <c r="AA54" s="277"/>
      <c r="AB54" s="173" t="s">
        <v>114</v>
      </c>
      <c r="AC54" s="173" t="s">
        <v>48</v>
      </c>
      <c r="AD54" s="173" t="s">
        <v>83</v>
      </c>
    </row>
    <row r="55" spans="1:30" ht="16.5" customHeight="1">
      <c r="A55" s="196"/>
      <c r="B55" s="197"/>
      <c r="C55" s="198" t="s">
        <v>79</v>
      </c>
      <c r="D55" s="199">
        <f>SUM(D50:D54)</f>
        <v>11</v>
      </c>
      <c r="E55" s="200">
        <f aca="true" t="shared" si="6" ref="E55:K55">SUM(E50:E54)</f>
        <v>176</v>
      </c>
      <c r="F55" s="200">
        <f t="shared" si="6"/>
        <v>176</v>
      </c>
      <c r="G55" s="200">
        <f t="shared" si="6"/>
        <v>0</v>
      </c>
      <c r="H55" s="200">
        <f t="shared" si="6"/>
        <v>0</v>
      </c>
      <c r="I55" s="200">
        <f t="shared" si="6"/>
        <v>0</v>
      </c>
      <c r="J55" s="200">
        <f t="shared" si="6"/>
        <v>0</v>
      </c>
      <c r="K55" s="200">
        <f t="shared" si="6"/>
        <v>176</v>
      </c>
      <c r="L55" s="198"/>
      <c r="M55" s="239"/>
      <c r="N55" s="198"/>
      <c r="O55" s="224">
        <f>SUM(P55:Z55)</f>
        <v>11</v>
      </c>
      <c r="P55" s="240">
        <f aca="true" t="shared" si="7" ref="P55:AA55">SUM(P50:P54)</f>
        <v>0</v>
      </c>
      <c r="Q55" s="240">
        <f t="shared" si="7"/>
        <v>0</v>
      </c>
      <c r="R55" s="233">
        <f t="shared" si="7"/>
        <v>0</v>
      </c>
      <c r="S55" s="240">
        <f t="shared" si="7"/>
        <v>2</v>
      </c>
      <c r="T55" s="240">
        <f t="shared" si="7"/>
        <v>2</v>
      </c>
      <c r="U55" s="233">
        <f t="shared" si="7"/>
        <v>0</v>
      </c>
      <c r="V55" s="240">
        <f t="shared" si="7"/>
        <v>4.5</v>
      </c>
      <c r="W55" s="240">
        <f t="shared" si="7"/>
        <v>2.5</v>
      </c>
      <c r="X55" s="233">
        <f t="shared" si="7"/>
        <v>0</v>
      </c>
      <c r="Y55" s="240">
        <f t="shared" si="7"/>
        <v>0</v>
      </c>
      <c r="Z55" s="240">
        <f t="shared" si="7"/>
        <v>0</v>
      </c>
      <c r="AA55" s="233">
        <f t="shared" si="7"/>
        <v>0</v>
      </c>
      <c r="AB55" s="237"/>
      <c r="AC55" s="237"/>
      <c r="AD55" s="237"/>
    </row>
    <row r="56" spans="1:30" s="117" customFormat="1" ht="33" customHeight="1">
      <c r="A56" s="201" t="s">
        <v>119</v>
      </c>
      <c r="B56" s="202" t="s">
        <v>120</v>
      </c>
      <c r="C56" s="203" t="s">
        <v>121</v>
      </c>
      <c r="D56" s="204">
        <v>2</v>
      </c>
      <c r="E56" s="203">
        <v>32</v>
      </c>
      <c r="F56" s="203">
        <v>32</v>
      </c>
      <c r="G56" s="203"/>
      <c r="H56" s="203"/>
      <c r="I56" s="203"/>
      <c r="J56" s="203"/>
      <c r="K56" s="203">
        <v>32</v>
      </c>
      <c r="L56" s="203"/>
      <c r="M56" s="203" t="s">
        <v>26</v>
      </c>
      <c r="N56" s="203"/>
      <c r="O56" s="203" t="s">
        <v>59</v>
      </c>
      <c r="P56" s="170"/>
      <c r="Q56" s="170"/>
      <c r="R56" s="170"/>
      <c r="S56" s="170">
        <v>2</v>
      </c>
      <c r="T56" s="170"/>
      <c r="U56" s="271" t="s">
        <v>122</v>
      </c>
      <c r="V56" s="271"/>
      <c r="W56" s="271"/>
      <c r="X56" s="271"/>
      <c r="Y56" s="271"/>
      <c r="Z56" s="271"/>
      <c r="AA56" s="287"/>
      <c r="AB56" s="147" t="s">
        <v>60</v>
      </c>
      <c r="AC56" s="147" t="s">
        <v>61</v>
      </c>
      <c r="AD56" s="147" t="s">
        <v>62</v>
      </c>
    </row>
    <row r="57" spans="1:30" s="117" customFormat="1" ht="31.5" customHeight="1">
      <c r="A57" s="205"/>
      <c r="B57" s="206"/>
      <c r="C57" s="203" t="s">
        <v>123</v>
      </c>
      <c r="D57" s="204">
        <v>2</v>
      </c>
      <c r="E57" s="203">
        <v>32</v>
      </c>
      <c r="F57" s="203">
        <v>32</v>
      </c>
      <c r="G57" s="203"/>
      <c r="H57" s="203"/>
      <c r="I57" s="203"/>
      <c r="J57" s="203"/>
      <c r="K57" s="203">
        <v>32</v>
      </c>
      <c r="L57" s="203"/>
      <c r="M57" s="203" t="s">
        <v>26</v>
      </c>
      <c r="N57" s="203"/>
      <c r="O57" s="203" t="s">
        <v>59</v>
      </c>
      <c r="P57" s="170"/>
      <c r="Q57" s="170"/>
      <c r="R57" s="170"/>
      <c r="S57" s="170"/>
      <c r="T57" s="170">
        <v>2</v>
      </c>
      <c r="U57" s="272" t="s">
        <v>124</v>
      </c>
      <c r="V57" s="272"/>
      <c r="W57" s="272"/>
      <c r="X57" s="272"/>
      <c r="Y57" s="272"/>
      <c r="Z57" s="272"/>
      <c r="AA57" s="288"/>
      <c r="AB57" s="147" t="s">
        <v>60</v>
      </c>
      <c r="AC57" s="147" t="s">
        <v>61</v>
      </c>
      <c r="AD57" s="147" t="s">
        <v>62</v>
      </c>
    </row>
    <row r="58" spans="1:30" s="117" customFormat="1" ht="16.5" customHeight="1">
      <c r="A58" s="205"/>
      <c r="B58" s="207"/>
      <c r="C58" s="208" t="s">
        <v>125</v>
      </c>
      <c r="D58" s="209" t="s">
        <v>126</v>
      </c>
      <c r="E58" s="210">
        <v>64</v>
      </c>
      <c r="F58" s="210">
        <v>64</v>
      </c>
      <c r="G58" s="210"/>
      <c r="H58" s="210"/>
      <c r="I58" s="210"/>
      <c r="J58" s="210"/>
      <c r="K58" s="210">
        <v>64</v>
      </c>
      <c r="L58" s="210"/>
      <c r="M58" s="210"/>
      <c r="N58" s="210"/>
      <c r="O58" s="210"/>
      <c r="P58" s="151"/>
      <c r="Q58" s="151"/>
      <c r="R58" s="151"/>
      <c r="S58" s="151">
        <v>2</v>
      </c>
      <c r="T58" s="151">
        <v>2</v>
      </c>
      <c r="U58" s="273"/>
      <c r="V58" s="274"/>
      <c r="W58" s="274"/>
      <c r="X58" s="274"/>
      <c r="Y58" s="274"/>
      <c r="Z58" s="274"/>
      <c r="AA58" s="223"/>
      <c r="AB58" s="198"/>
      <c r="AC58" s="198"/>
      <c r="AD58" s="147"/>
    </row>
    <row r="59" spans="1:30" s="117" customFormat="1" ht="16.5" customHeight="1">
      <c r="A59" s="205"/>
      <c r="B59" s="202" t="s">
        <v>127</v>
      </c>
      <c r="C59" s="174" t="s">
        <v>128</v>
      </c>
      <c r="D59" s="174">
        <v>2</v>
      </c>
      <c r="E59" s="174">
        <v>32</v>
      </c>
      <c r="F59" s="174">
        <v>32</v>
      </c>
      <c r="G59" s="174"/>
      <c r="H59" s="174"/>
      <c r="I59" s="174"/>
      <c r="J59" s="174"/>
      <c r="K59" s="174">
        <v>32</v>
      </c>
      <c r="L59" s="174"/>
      <c r="M59" s="174" t="s">
        <v>26</v>
      </c>
      <c r="N59" s="174"/>
      <c r="O59" s="173" t="s">
        <v>113</v>
      </c>
      <c r="P59" s="170">
        <v>2</v>
      </c>
      <c r="Q59" s="170"/>
      <c r="R59" s="269"/>
      <c r="S59" s="170"/>
      <c r="T59" s="173"/>
      <c r="U59" s="270"/>
      <c r="V59" s="173"/>
      <c r="W59" s="147"/>
      <c r="X59" s="275"/>
      <c r="Y59" s="289"/>
      <c r="Z59" s="147"/>
      <c r="AA59" s="252"/>
      <c r="AB59" s="173" t="s">
        <v>47</v>
      </c>
      <c r="AC59" s="173" t="s">
        <v>48</v>
      </c>
      <c r="AD59" s="188" t="s">
        <v>67</v>
      </c>
    </row>
    <row r="60" spans="1:30" s="117" customFormat="1" ht="16.5" customHeight="1">
      <c r="A60" s="205"/>
      <c r="B60" s="206"/>
      <c r="C60" s="174" t="s">
        <v>129</v>
      </c>
      <c r="D60" s="174">
        <v>1.5</v>
      </c>
      <c r="E60" s="174">
        <v>24</v>
      </c>
      <c r="F60" s="174">
        <v>24</v>
      </c>
      <c r="G60" s="174"/>
      <c r="H60" s="174"/>
      <c r="I60" s="174"/>
      <c r="J60" s="174"/>
      <c r="K60" s="174">
        <v>24</v>
      </c>
      <c r="L60" s="174"/>
      <c r="M60" s="174" t="s">
        <v>26</v>
      </c>
      <c r="N60" s="174"/>
      <c r="O60" s="173" t="s">
        <v>113</v>
      </c>
      <c r="P60" s="241"/>
      <c r="Q60" s="241"/>
      <c r="R60" s="276"/>
      <c r="S60" s="241"/>
      <c r="T60" s="174"/>
      <c r="U60" s="277"/>
      <c r="V60" s="173">
        <v>1.5</v>
      </c>
      <c r="W60" s="147"/>
      <c r="X60" s="252"/>
      <c r="Y60" s="147"/>
      <c r="Z60" s="290"/>
      <c r="AA60" s="277"/>
      <c r="AB60" s="173" t="s">
        <v>47</v>
      </c>
      <c r="AC60" s="173" t="s">
        <v>48</v>
      </c>
      <c r="AD60" s="188" t="s">
        <v>67</v>
      </c>
    </row>
    <row r="61" spans="1:30" s="117" customFormat="1" ht="16.5" customHeight="1">
      <c r="A61" s="205"/>
      <c r="B61" s="206"/>
      <c r="C61" s="174" t="s">
        <v>130</v>
      </c>
      <c r="D61" s="174">
        <v>2.5</v>
      </c>
      <c r="E61" s="174">
        <v>40</v>
      </c>
      <c r="F61" s="174">
        <v>40</v>
      </c>
      <c r="G61" s="174"/>
      <c r="H61" s="174"/>
      <c r="I61" s="174"/>
      <c r="J61" s="174"/>
      <c r="K61" s="174">
        <v>40</v>
      </c>
      <c r="L61" s="174"/>
      <c r="M61" s="174" t="s">
        <v>26</v>
      </c>
      <c r="N61" s="170"/>
      <c r="O61" s="173" t="s">
        <v>113</v>
      </c>
      <c r="P61" s="170"/>
      <c r="Q61" s="170"/>
      <c r="R61" s="269"/>
      <c r="S61" s="170"/>
      <c r="T61" s="174"/>
      <c r="U61" s="277"/>
      <c r="V61" s="173">
        <v>2.5</v>
      </c>
      <c r="W61" s="147"/>
      <c r="X61" s="275"/>
      <c r="Y61" s="147"/>
      <c r="Z61" s="290"/>
      <c r="AA61" s="277"/>
      <c r="AB61" s="173" t="s">
        <v>47</v>
      </c>
      <c r="AC61" s="173" t="s">
        <v>48</v>
      </c>
      <c r="AD61" s="188" t="s">
        <v>67</v>
      </c>
    </row>
    <row r="62" spans="1:30" s="117" customFormat="1" ht="16.5" customHeight="1">
      <c r="A62" s="205"/>
      <c r="B62" s="206"/>
      <c r="C62" s="174" t="s">
        <v>131</v>
      </c>
      <c r="D62" s="174">
        <v>2.5</v>
      </c>
      <c r="E62" s="174">
        <v>40</v>
      </c>
      <c r="F62" s="174">
        <v>40</v>
      </c>
      <c r="G62" s="174"/>
      <c r="H62" s="174"/>
      <c r="I62" s="174"/>
      <c r="J62" s="174"/>
      <c r="K62" s="174">
        <v>40</v>
      </c>
      <c r="L62" s="174"/>
      <c r="M62" s="174"/>
      <c r="N62" s="174" t="s">
        <v>26</v>
      </c>
      <c r="O62" s="173" t="s">
        <v>113</v>
      </c>
      <c r="P62" s="170"/>
      <c r="Q62" s="170"/>
      <c r="R62" s="269"/>
      <c r="S62" s="170"/>
      <c r="T62" s="174"/>
      <c r="U62" s="277"/>
      <c r="V62" s="173">
        <v>2.5</v>
      </c>
      <c r="W62" s="147"/>
      <c r="X62" s="275"/>
      <c r="Y62" s="147"/>
      <c r="Z62" s="290"/>
      <c r="AA62" s="277"/>
      <c r="AB62" s="173" t="s">
        <v>47</v>
      </c>
      <c r="AC62" s="173" t="s">
        <v>48</v>
      </c>
      <c r="AD62" s="188" t="s">
        <v>67</v>
      </c>
    </row>
    <row r="63" spans="1:30" s="117" customFormat="1" ht="16.5" customHeight="1">
      <c r="A63" s="205"/>
      <c r="B63" s="206"/>
      <c r="C63" s="174" t="s">
        <v>132</v>
      </c>
      <c r="D63" s="174">
        <v>2</v>
      </c>
      <c r="E63" s="174">
        <v>32</v>
      </c>
      <c r="F63" s="174">
        <v>32</v>
      </c>
      <c r="G63" s="174"/>
      <c r="H63" s="174"/>
      <c r="I63" s="174"/>
      <c r="J63" s="174"/>
      <c r="K63" s="174">
        <v>32</v>
      </c>
      <c r="L63" s="174"/>
      <c r="M63" s="174" t="s">
        <v>26</v>
      </c>
      <c r="N63" s="174"/>
      <c r="O63" s="173" t="s">
        <v>113</v>
      </c>
      <c r="P63" s="170"/>
      <c r="Q63" s="170"/>
      <c r="R63" s="269"/>
      <c r="S63" s="170"/>
      <c r="T63" s="174"/>
      <c r="U63" s="277"/>
      <c r="V63" s="173"/>
      <c r="W63" s="147">
        <v>2</v>
      </c>
      <c r="X63" s="252"/>
      <c r="Y63" s="147"/>
      <c r="Z63" s="290"/>
      <c r="AA63" s="277"/>
      <c r="AB63" s="173" t="s">
        <v>47</v>
      </c>
      <c r="AC63" s="173" t="s">
        <v>48</v>
      </c>
      <c r="AD63" s="188" t="s">
        <v>67</v>
      </c>
    </row>
    <row r="64" spans="1:30" s="117" customFormat="1" ht="16.5" customHeight="1">
      <c r="A64" s="205"/>
      <c r="B64" s="206"/>
      <c r="C64" s="174" t="s">
        <v>133</v>
      </c>
      <c r="D64" s="174">
        <v>1</v>
      </c>
      <c r="E64" s="174">
        <v>16</v>
      </c>
      <c r="F64" s="174">
        <v>16</v>
      </c>
      <c r="G64" s="174"/>
      <c r="H64" s="174"/>
      <c r="I64" s="174"/>
      <c r="J64" s="174"/>
      <c r="K64" s="174">
        <v>16</v>
      </c>
      <c r="L64" s="174"/>
      <c r="M64" s="174"/>
      <c r="N64" s="174" t="s">
        <v>26</v>
      </c>
      <c r="O64" s="173" t="s">
        <v>113</v>
      </c>
      <c r="P64" s="170"/>
      <c r="Q64" s="170"/>
      <c r="R64" s="269"/>
      <c r="S64" s="170"/>
      <c r="T64" s="174"/>
      <c r="U64" s="277"/>
      <c r="V64" s="174">
        <v>1</v>
      </c>
      <c r="W64" s="147"/>
      <c r="X64" s="252"/>
      <c r="Y64" s="147"/>
      <c r="Z64" s="290"/>
      <c r="AA64" s="277"/>
      <c r="AB64" s="173" t="s">
        <v>47</v>
      </c>
      <c r="AC64" s="173" t="s">
        <v>48</v>
      </c>
      <c r="AD64" s="188" t="s">
        <v>67</v>
      </c>
    </row>
    <row r="65" spans="1:30" s="117" customFormat="1" ht="16.5" customHeight="1">
      <c r="A65" s="205"/>
      <c r="B65" s="206"/>
      <c r="C65" s="174" t="s">
        <v>134</v>
      </c>
      <c r="D65" s="174">
        <v>1</v>
      </c>
      <c r="E65" s="174">
        <v>16</v>
      </c>
      <c r="F65" s="174">
        <v>16</v>
      </c>
      <c r="G65" s="174"/>
      <c r="H65" s="174"/>
      <c r="I65" s="174"/>
      <c r="J65" s="174"/>
      <c r="K65" s="174">
        <v>16</v>
      </c>
      <c r="L65" s="174"/>
      <c r="M65" s="174"/>
      <c r="N65" s="174" t="s">
        <v>26</v>
      </c>
      <c r="O65" s="173" t="s">
        <v>113</v>
      </c>
      <c r="P65" s="170"/>
      <c r="Q65" s="170">
        <v>1</v>
      </c>
      <c r="R65" s="269"/>
      <c r="S65" s="170"/>
      <c r="T65" s="174"/>
      <c r="U65" s="277"/>
      <c r="V65" s="174"/>
      <c r="W65" s="147"/>
      <c r="X65" s="252"/>
      <c r="Y65" s="147"/>
      <c r="Z65" s="290"/>
      <c r="AA65" s="277"/>
      <c r="AB65" s="173" t="s">
        <v>47</v>
      </c>
      <c r="AC65" s="173" t="s">
        <v>48</v>
      </c>
      <c r="AD65" s="188" t="s">
        <v>67</v>
      </c>
    </row>
    <row r="66" spans="1:30" s="117" customFormat="1" ht="16.5" customHeight="1">
      <c r="A66" s="205"/>
      <c r="B66" s="206"/>
      <c r="C66" s="174" t="s">
        <v>135</v>
      </c>
      <c r="D66" s="174">
        <v>1</v>
      </c>
      <c r="E66" s="174">
        <v>16</v>
      </c>
      <c r="F66" s="174">
        <v>16</v>
      </c>
      <c r="G66" s="174"/>
      <c r="H66" s="174"/>
      <c r="I66" s="174"/>
      <c r="J66" s="174"/>
      <c r="K66" s="174">
        <v>16</v>
      </c>
      <c r="L66" s="174"/>
      <c r="M66" s="174"/>
      <c r="N66" s="174" t="s">
        <v>26</v>
      </c>
      <c r="O66" s="173" t="s">
        <v>113</v>
      </c>
      <c r="P66" s="170"/>
      <c r="Q66" s="170"/>
      <c r="R66" s="269"/>
      <c r="S66" s="170">
        <v>1</v>
      </c>
      <c r="T66" s="174"/>
      <c r="U66" s="277"/>
      <c r="V66" s="173"/>
      <c r="W66" s="147"/>
      <c r="X66" s="252"/>
      <c r="Y66" s="289"/>
      <c r="Z66" s="290"/>
      <c r="AA66" s="277"/>
      <c r="AB66" s="173" t="s">
        <v>47</v>
      </c>
      <c r="AC66" s="173" t="s">
        <v>48</v>
      </c>
      <c r="AD66" s="188" t="s">
        <v>67</v>
      </c>
    </row>
    <row r="67" spans="1:30" s="117" customFormat="1" ht="16.5" customHeight="1">
      <c r="A67" s="205"/>
      <c r="B67" s="206"/>
      <c r="C67" s="174" t="s">
        <v>136</v>
      </c>
      <c r="D67" s="174">
        <v>1</v>
      </c>
      <c r="E67" s="174">
        <v>16</v>
      </c>
      <c r="F67" s="174">
        <v>16</v>
      </c>
      <c r="G67" s="174"/>
      <c r="H67" s="174"/>
      <c r="I67" s="174"/>
      <c r="J67" s="174"/>
      <c r="K67" s="174">
        <v>16</v>
      </c>
      <c r="L67" s="174"/>
      <c r="M67" s="174"/>
      <c r="N67" s="174" t="s">
        <v>26</v>
      </c>
      <c r="O67" s="173" t="s">
        <v>113</v>
      </c>
      <c r="P67" s="170"/>
      <c r="Q67" s="170"/>
      <c r="R67" s="269"/>
      <c r="S67" s="170"/>
      <c r="T67" s="174">
        <v>1</v>
      </c>
      <c r="U67" s="277"/>
      <c r="V67" s="173"/>
      <c r="W67" s="289"/>
      <c r="X67" s="252"/>
      <c r="Y67" s="147"/>
      <c r="Z67" s="290"/>
      <c r="AA67" s="277"/>
      <c r="AB67" s="173" t="s">
        <v>47</v>
      </c>
      <c r="AC67" s="173" t="s">
        <v>48</v>
      </c>
      <c r="AD67" s="188" t="s">
        <v>67</v>
      </c>
    </row>
    <row r="68" spans="1:30" s="117" customFormat="1" ht="16.5" customHeight="1">
      <c r="A68" s="205"/>
      <c r="B68" s="206"/>
      <c r="C68" s="174" t="s">
        <v>137</v>
      </c>
      <c r="D68" s="174">
        <v>1</v>
      </c>
      <c r="E68" s="174">
        <v>16</v>
      </c>
      <c r="F68" s="174">
        <v>16</v>
      </c>
      <c r="G68" s="174"/>
      <c r="H68" s="174"/>
      <c r="I68" s="174"/>
      <c r="J68" s="174"/>
      <c r="K68" s="174">
        <v>16</v>
      </c>
      <c r="L68" s="174"/>
      <c r="M68" s="174"/>
      <c r="N68" s="174" t="s">
        <v>26</v>
      </c>
      <c r="O68" s="173" t="s">
        <v>113</v>
      </c>
      <c r="P68" s="170"/>
      <c r="Q68" s="170"/>
      <c r="R68" s="269"/>
      <c r="S68" s="170"/>
      <c r="T68" s="174"/>
      <c r="U68" s="277"/>
      <c r="V68" s="173">
        <v>1</v>
      </c>
      <c r="W68" s="289"/>
      <c r="X68" s="252"/>
      <c r="Y68" s="147"/>
      <c r="Z68" s="338"/>
      <c r="AA68" s="339"/>
      <c r="AB68" s="173" t="s">
        <v>47</v>
      </c>
      <c r="AC68" s="173" t="s">
        <v>48</v>
      </c>
      <c r="AD68" s="188" t="s">
        <v>67</v>
      </c>
    </row>
    <row r="69" spans="1:30" s="117" customFormat="1" ht="16.5" customHeight="1">
      <c r="A69" s="205"/>
      <c r="B69" s="206"/>
      <c r="C69" s="174" t="s">
        <v>138</v>
      </c>
      <c r="D69" s="174">
        <v>1</v>
      </c>
      <c r="E69" s="174">
        <v>16</v>
      </c>
      <c r="F69" s="174">
        <v>16</v>
      </c>
      <c r="G69" s="174"/>
      <c r="H69" s="174"/>
      <c r="I69" s="174"/>
      <c r="J69" s="174"/>
      <c r="K69" s="174">
        <v>16</v>
      </c>
      <c r="L69" s="174"/>
      <c r="M69" s="174"/>
      <c r="N69" s="174" t="s">
        <v>26</v>
      </c>
      <c r="O69" s="173" t="s">
        <v>113</v>
      </c>
      <c r="P69" s="170"/>
      <c r="Q69" s="170"/>
      <c r="R69" s="269"/>
      <c r="S69" s="170">
        <v>1</v>
      </c>
      <c r="T69" s="174"/>
      <c r="U69" s="277"/>
      <c r="V69" s="173"/>
      <c r="W69" s="147"/>
      <c r="X69" s="252"/>
      <c r="Y69" s="147"/>
      <c r="Z69" s="290"/>
      <c r="AA69" s="277"/>
      <c r="AB69" s="173" t="s">
        <v>47</v>
      </c>
      <c r="AC69" s="173" t="s">
        <v>48</v>
      </c>
      <c r="AD69" s="188" t="s">
        <v>67</v>
      </c>
    </row>
    <row r="70" spans="1:30" s="117" customFormat="1" ht="16.5" customHeight="1">
      <c r="A70" s="205"/>
      <c r="B70" s="206"/>
      <c r="C70" s="174" t="s">
        <v>139</v>
      </c>
      <c r="D70" s="174">
        <v>1</v>
      </c>
      <c r="E70" s="174">
        <v>16</v>
      </c>
      <c r="F70" s="174">
        <v>16</v>
      </c>
      <c r="G70" s="174"/>
      <c r="H70" s="174"/>
      <c r="I70" s="174"/>
      <c r="J70" s="174"/>
      <c r="K70" s="174">
        <v>16</v>
      </c>
      <c r="L70" s="174"/>
      <c r="M70" s="174"/>
      <c r="N70" s="174" t="s">
        <v>26</v>
      </c>
      <c r="O70" s="173" t="s">
        <v>113</v>
      </c>
      <c r="P70" s="170">
        <v>1</v>
      </c>
      <c r="Q70" s="170"/>
      <c r="R70" s="269"/>
      <c r="S70" s="170"/>
      <c r="T70" s="173"/>
      <c r="U70" s="270"/>
      <c r="V70" s="173"/>
      <c r="W70" s="147"/>
      <c r="X70" s="252"/>
      <c r="Y70" s="147"/>
      <c r="Z70" s="338"/>
      <c r="AA70" s="339"/>
      <c r="AB70" s="173" t="s">
        <v>47</v>
      </c>
      <c r="AC70" s="173" t="s">
        <v>48</v>
      </c>
      <c r="AD70" s="188" t="s">
        <v>67</v>
      </c>
    </row>
    <row r="71" spans="1:30" s="117" customFormat="1" ht="16.5" customHeight="1">
      <c r="A71" s="205"/>
      <c r="B71" s="206"/>
      <c r="C71" s="174" t="s">
        <v>140</v>
      </c>
      <c r="D71" s="174">
        <v>1</v>
      </c>
      <c r="E71" s="174">
        <v>16</v>
      </c>
      <c r="F71" s="174">
        <v>16</v>
      </c>
      <c r="G71" s="174"/>
      <c r="H71" s="174"/>
      <c r="I71" s="174"/>
      <c r="J71" s="174"/>
      <c r="K71" s="174">
        <v>16</v>
      </c>
      <c r="L71" s="174"/>
      <c r="M71" s="174"/>
      <c r="N71" s="174" t="s">
        <v>26</v>
      </c>
      <c r="O71" s="173" t="s">
        <v>113</v>
      </c>
      <c r="P71" s="170"/>
      <c r="Q71" s="170"/>
      <c r="R71" s="269"/>
      <c r="S71" s="170"/>
      <c r="T71" s="173">
        <v>1</v>
      </c>
      <c r="U71" s="270"/>
      <c r="V71" s="173"/>
      <c r="W71" s="289"/>
      <c r="X71" s="275"/>
      <c r="Y71" s="147"/>
      <c r="Z71" s="338"/>
      <c r="AA71" s="339"/>
      <c r="AB71" s="173" t="s">
        <v>47</v>
      </c>
      <c r="AC71" s="173" t="s">
        <v>48</v>
      </c>
      <c r="AD71" s="188" t="s">
        <v>67</v>
      </c>
    </row>
    <row r="72" spans="1:30" s="117" customFormat="1" ht="16.5" customHeight="1">
      <c r="A72" s="205"/>
      <c r="B72" s="206"/>
      <c r="C72" s="174" t="s">
        <v>141</v>
      </c>
      <c r="D72" s="174">
        <v>1</v>
      </c>
      <c r="E72" s="174">
        <v>16</v>
      </c>
      <c r="F72" s="174">
        <v>16</v>
      </c>
      <c r="G72" s="174"/>
      <c r="H72" s="174"/>
      <c r="I72" s="174"/>
      <c r="J72" s="174"/>
      <c r="K72" s="174">
        <v>16</v>
      </c>
      <c r="L72" s="174"/>
      <c r="M72" s="174"/>
      <c r="N72" s="174" t="s">
        <v>26</v>
      </c>
      <c r="O72" s="173" t="s">
        <v>113</v>
      </c>
      <c r="P72" s="170"/>
      <c r="Q72" s="170"/>
      <c r="R72" s="269"/>
      <c r="S72" s="170"/>
      <c r="T72" s="326"/>
      <c r="U72" s="327"/>
      <c r="V72" s="326">
        <v>1</v>
      </c>
      <c r="W72" s="289"/>
      <c r="X72" s="275"/>
      <c r="Y72" s="147"/>
      <c r="Z72" s="340"/>
      <c r="AA72" s="341"/>
      <c r="AB72" s="173" t="s">
        <v>47</v>
      </c>
      <c r="AC72" s="173" t="s">
        <v>48</v>
      </c>
      <c r="AD72" s="188" t="s">
        <v>67</v>
      </c>
    </row>
    <row r="73" spans="1:30" s="117" customFormat="1" ht="16.5" customHeight="1">
      <c r="A73" s="205"/>
      <c r="B73" s="206"/>
      <c r="C73" s="174" t="s">
        <v>142</v>
      </c>
      <c r="D73" s="174">
        <v>1</v>
      </c>
      <c r="E73" s="174">
        <v>16</v>
      </c>
      <c r="F73" s="174">
        <v>16</v>
      </c>
      <c r="G73" s="174"/>
      <c r="H73" s="174"/>
      <c r="I73" s="174"/>
      <c r="J73" s="174"/>
      <c r="K73" s="174">
        <v>16</v>
      </c>
      <c r="L73" s="174"/>
      <c r="M73" s="174"/>
      <c r="N73" s="174" t="s">
        <v>26</v>
      </c>
      <c r="O73" s="173" t="s">
        <v>113</v>
      </c>
      <c r="P73" s="170"/>
      <c r="Q73" s="170"/>
      <c r="R73" s="269"/>
      <c r="S73" s="170"/>
      <c r="T73" s="326"/>
      <c r="U73" s="327"/>
      <c r="V73" s="326"/>
      <c r="W73" s="289">
        <v>1</v>
      </c>
      <c r="X73" s="275"/>
      <c r="Y73" s="147"/>
      <c r="Z73" s="340"/>
      <c r="AA73" s="341"/>
      <c r="AB73" s="173" t="s">
        <v>47</v>
      </c>
      <c r="AC73" s="173" t="s">
        <v>48</v>
      </c>
      <c r="AD73" s="188" t="s">
        <v>67</v>
      </c>
    </row>
    <row r="74" spans="1:30" s="117" customFormat="1" ht="16.5" customHeight="1">
      <c r="A74" s="205"/>
      <c r="B74" s="206"/>
      <c r="C74" s="174" t="s">
        <v>143</v>
      </c>
      <c r="D74" s="174">
        <v>1</v>
      </c>
      <c r="E74" s="174">
        <v>16</v>
      </c>
      <c r="F74" s="174">
        <v>16</v>
      </c>
      <c r="G74" s="174"/>
      <c r="H74" s="174"/>
      <c r="I74" s="174"/>
      <c r="J74" s="174"/>
      <c r="K74" s="174">
        <v>16</v>
      </c>
      <c r="L74" s="174"/>
      <c r="M74" s="174"/>
      <c r="N74" s="174" t="s">
        <v>26</v>
      </c>
      <c r="O74" s="173" t="s">
        <v>113</v>
      </c>
      <c r="P74" s="170"/>
      <c r="Q74" s="170"/>
      <c r="R74" s="269"/>
      <c r="S74" s="170"/>
      <c r="T74" s="326"/>
      <c r="U74" s="327"/>
      <c r="V74" s="326"/>
      <c r="W74" s="289">
        <v>1</v>
      </c>
      <c r="X74" s="275"/>
      <c r="Y74" s="147"/>
      <c r="Z74" s="340"/>
      <c r="AA74" s="341"/>
      <c r="AB74" s="173" t="s">
        <v>47</v>
      </c>
      <c r="AC74" s="173" t="s">
        <v>48</v>
      </c>
      <c r="AD74" s="188" t="s">
        <v>67</v>
      </c>
    </row>
    <row r="75" spans="1:30" s="117" customFormat="1" ht="16.5" customHeight="1">
      <c r="A75" s="205"/>
      <c r="B75" s="206"/>
      <c r="C75" s="174" t="s">
        <v>144</v>
      </c>
      <c r="D75" s="174">
        <v>1</v>
      </c>
      <c r="E75" s="174">
        <v>16</v>
      </c>
      <c r="F75" s="174">
        <v>16</v>
      </c>
      <c r="G75" s="174"/>
      <c r="H75" s="174"/>
      <c r="I75" s="174"/>
      <c r="J75" s="174"/>
      <c r="K75" s="174">
        <v>16</v>
      </c>
      <c r="L75" s="174"/>
      <c r="M75" s="174"/>
      <c r="N75" s="174" t="s">
        <v>26</v>
      </c>
      <c r="O75" s="173" t="s">
        <v>113</v>
      </c>
      <c r="P75" s="170"/>
      <c r="Q75" s="170"/>
      <c r="R75" s="269"/>
      <c r="S75" s="170"/>
      <c r="T75" s="326"/>
      <c r="U75" s="327"/>
      <c r="V75" s="326"/>
      <c r="W75" s="289">
        <v>1</v>
      </c>
      <c r="X75" s="275"/>
      <c r="Y75" s="147"/>
      <c r="Z75" s="340"/>
      <c r="AA75" s="341"/>
      <c r="AB75" s="173" t="s">
        <v>47</v>
      </c>
      <c r="AC75" s="173" t="s">
        <v>48</v>
      </c>
      <c r="AD75" s="188" t="s">
        <v>67</v>
      </c>
    </row>
    <row r="76" spans="1:30" s="117" customFormat="1" ht="16.5" customHeight="1">
      <c r="A76" s="205"/>
      <c r="B76" s="206"/>
      <c r="C76" s="291" t="s">
        <v>145</v>
      </c>
      <c r="D76" s="292">
        <v>1</v>
      </c>
      <c r="E76" s="292">
        <v>16</v>
      </c>
      <c r="F76" s="292">
        <v>16</v>
      </c>
      <c r="G76" s="292"/>
      <c r="H76" s="292"/>
      <c r="I76" s="292"/>
      <c r="J76" s="292"/>
      <c r="K76" s="292">
        <v>16</v>
      </c>
      <c r="L76" s="292"/>
      <c r="M76" s="292"/>
      <c r="N76" s="292" t="s">
        <v>26</v>
      </c>
      <c r="O76" s="315" t="s">
        <v>146</v>
      </c>
      <c r="P76" s="316"/>
      <c r="Q76" s="316"/>
      <c r="R76" s="328"/>
      <c r="S76" s="316"/>
      <c r="T76" s="329"/>
      <c r="U76" s="327"/>
      <c r="V76" s="329">
        <v>1</v>
      </c>
      <c r="W76" s="289"/>
      <c r="X76" s="275"/>
      <c r="Y76" s="147"/>
      <c r="Z76" s="340"/>
      <c r="AA76" s="341"/>
      <c r="AB76" s="173" t="s">
        <v>47</v>
      </c>
      <c r="AC76" s="173" t="s">
        <v>48</v>
      </c>
      <c r="AD76" s="188" t="s">
        <v>67</v>
      </c>
    </row>
    <row r="77" spans="1:30" s="117" customFormat="1" ht="16.5" customHeight="1">
      <c r="A77" s="205"/>
      <c r="B77" s="206"/>
      <c r="C77" s="288" t="s">
        <v>147</v>
      </c>
      <c r="D77" s="293">
        <v>1</v>
      </c>
      <c r="E77" s="293">
        <v>16</v>
      </c>
      <c r="F77" s="293">
        <v>16</v>
      </c>
      <c r="G77" s="293"/>
      <c r="H77" s="293"/>
      <c r="I77" s="293"/>
      <c r="J77" s="293"/>
      <c r="K77" s="293">
        <v>16</v>
      </c>
      <c r="L77" s="293"/>
      <c r="M77" s="293"/>
      <c r="N77" s="293" t="s">
        <v>26</v>
      </c>
      <c r="O77" s="203" t="s">
        <v>146</v>
      </c>
      <c r="P77" s="317"/>
      <c r="Q77" s="317"/>
      <c r="R77" s="330"/>
      <c r="S77" s="317">
        <v>1</v>
      </c>
      <c r="T77" s="329"/>
      <c r="U77" s="327"/>
      <c r="V77" s="326"/>
      <c r="W77" s="289"/>
      <c r="X77" s="275"/>
      <c r="Y77" s="147"/>
      <c r="Z77" s="340"/>
      <c r="AA77" s="341"/>
      <c r="AB77" s="173"/>
      <c r="AC77" s="173"/>
      <c r="AD77" s="188"/>
    </row>
    <row r="78" spans="1:30" s="117" customFormat="1" ht="16.5" customHeight="1">
      <c r="A78" s="205"/>
      <c r="B78" s="206"/>
      <c r="C78" s="288" t="s">
        <v>148</v>
      </c>
      <c r="D78" s="293">
        <v>1</v>
      </c>
      <c r="E78" s="293">
        <v>16</v>
      </c>
      <c r="F78" s="293">
        <v>16</v>
      </c>
      <c r="G78" s="293"/>
      <c r="H78" s="293"/>
      <c r="I78" s="293"/>
      <c r="J78" s="293"/>
      <c r="K78" s="293">
        <v>16</v>
      </c>
      <c r="L78" s="293"/>
      <c r="M78" s="293"/>
      <c r="N78" s="293" t="s">
        <v>26</v>
      </c>
      <c r="O78" s="203" t="s">
        <v>146</v>
      </c>
      <c r="P78" s="317"/>
      <c r="Q78" s="317"/>
      <c r="R78" s="330"/>
      <c r="S78" s="317"/>
      <c r="T78" s="331">
        <v>1</v>
      </c>
      <c r="U78" s="332"/>
      <c r="V78" s="331"/>
      <c r="W78" s="218"/>
      <c r="X78" s="275"/>
      <c r="Y78" s="147"/>
      <c r="Z78" s="340"/>
      <c r="AA78" s="341"/>
      <c r="AB78" s="173"/>
      <c r="AC78" s="173"/>
      <c r="AD78" s="188"/>
    </row>
    <row r="79" spans="1:30" s="117" customFormat="1" ht="16.5" customHeight="1">
      <c r="A79" s="205"/>
      <c r="B79" s="206"/>
      <c r="C79" s="288" t="s">
        <v>149</v>
      </c>
      <c r="D79" s="293">
        <v>1</v>
      </c>
      <c r="E79" s="293">
        <v>16</v>
      </c>
      <c r="F79" s="293">
        <v>16</v>
      </c>
      <c r="G79" s="293"/>
      <c r="H79" s="293"/>
      <c r="I79" s="293"/>
      <c r="J79" s="293"/>
      <c r="K79" s="293">
        <v>16</v>
      </c>
      <c r="L79" s="293"/>
      <c r="M79" s="293"/>
      <c r="N79" s="293" t="s">
        <v>26</v>
      </c>
      <c r="O79" s="203" t="s">
        <v>146</v>
      </c>
      <c r="P79" s="317"/>
      <c r="Q79" s="317"/>
      <c r="R79" s="330"/>
      <c r="S79" s="317"/>
      <c r="T79" s="331"/>
      <c r="U79" s="332"/>
      <c r="V79" s="331">
        <v>1</v>
      </c>
      <c r="W79" s="218"/>
      <c r="X79" s="275"/>
      <c r="Y79" s="147"/>
      <c r="Z79" s="340"/>
      <c r="AA79" s="341"/>
      <c r="AB79" s="173"/>
      <c r="AC79" s="173"/>
      <c r="AD79" s="188"/>
    </row>
    <row r="80" spans="1:30" s="117" customFormat="1" ht="16.5" customHeight="1">
      <c r="A80" s="205"/>
      <c r="B80" s="206"/>
      <c r="C80" s="174" t="s">
        <v>150</v>
      </c>
      <c r="D80" s="174">
        <v>1</v>
      </c>
      <c r="E80" s="174">
        <v>16</v>
      </c>
      <c r="F80" s="174">
        <v>16</v>
      </c>
      <c r="G80" s="174"/>
      <c r="H80" s="174"/>
      <c r="I80" s="174"/>
      <c r="J80" s="174"/>
      <c r="K80" s="174">
        <v>16</v>
      </c>
      <c r="L80" s="174"/>
      <c r="M80" s="174"/>
      <c r="N80" s="174" t="s">
        <v>26</v>
      </c>
      <c r="O80" s="173" t="s">
        <v>113</v>
      </c>
      <c r="P80" s="170"/>
      <c r="Q80" s="170"/>
      <c r="R80" s="269"/>
      <c r="S80" s="170"/>
      <c r="T80" s="326"/>
      <c r="U80" s="327"/>
      <c r="V80" s="326"/>
      <c r="W80" s="289">
        <v>1</v>
      </c>
      <c r="X80" s="275"/>
      <c r="Y80" s="147"/>
      <c r="Z80" s="340"/>
      <c r="AA80" s="341"/>
      <c r="AB80" s="173" t="s">
        <v>47</v>
      </c>
      <c r="AC80" s="173" t="s">
        <v>48</v>
      </c>
      <c r="AD80" s="188" t="s">
        <v>67</v>
      </c>
    </row>
    <row r="81" spans="1:30" s="117" customFormat="1" ht="16.5" customHeight="1">
      <c r="A81" s="205"/>
      <c r="B81" s="206"/>
      <c r="C81" s="174" t="s">
        <v>151</v>
      </c>
      <c r="D81" s="174">
        <v>1</v>
      </c>
      <c r="E81" s="174">
        <v>16</v>
      </c>
      <c r="F81" s="174">
        <v>16</v>
      </c>
      <c r="G81" s="174"/>
      <c r="H81" s="174"/>
      <c r="I81" s="174"/>
      <c r="J81" s="174"/>
      <c r="K81" s="174">
        <v>16</v>
      </c>
      <c r="L81" s="174"/>
      <c r="M81" s="174"/>
      <c r="N81" s="174" t="s">
        <v>26</v>
      </c>
      <c r="O81" s="173" t="s">
        <v>113</v>
      </c>
      <c r="P81" s="170"/>
      <c r="Q81" s="170"/>
      <c r="R81" s="269"/>
      <c r="S81" s="170"/>
      <c r="T81" s="326"/>
      <c r="U81" s="327"/>
      <c r="V81" s="326"/>
      <c r="W81" s="289">
        <v>1</v>
      </c>
      <c r="X81" s="275"/>
      <c r="Y81" s="147"/>
      <c r="Z81" s="340"/>
      <c r="AA81" s="341"/>
      <c r="AB81" s="173" t="s">
        <v>47</v>
      </c>
      <c r="AC81" s="173" t="s">
        <v>48</v>
      </c>
      <c r="AD81" s="188" t="s">
        <v>67</v>
      </c>
    </row>
    <row r="82" spans="1:30" s="117" customFormat="1" ht="16.5" customHeight="1">
      <c r="A82" s="205"/>
      <c r="B82" s="206"/>
      <c r="C82" s="174" t="s">
        <v>152</v>
      </c>
      <c r="D82" s="174">
        <v>1</v>
      </c>
      <c r="E82" s="174">
        <v>16</v>
      </c>
      <c r="F82" s="174">
        <v>16</v>
      </c>
      <c r="G82" s="174"/>
      <c r="H82" s="174"/>
      <c r="I82" s="174"/>
      <c r="J82" s="174"/>
      <c r="K82" s="174">
        <v>16</v>
      </c>
      <c r="L82" s="174"/>
      <c r="M82" s="174"/>
      <c r="N82" s="174" t="s">
        <v>26</v>
      </c>
      <c r="O82" s="173" t="s">
        <v>113</v>
      </c>
      <c r="P82" s="170"/>
      <c r="Q82" s="170"/>
      <c r="R82" s="269"/>
      <c r="S82" s="170"/>
      <c r="T82" s="174"/>
      <c r="U82" s="277"/>
      <c r="V82" s="174"/>
      <c r="W82" s="147">
        <v>1</v>
      </c>
      <c r="X82" s="252"/>
      <c r="Y82" s="147"/>
      <c r="Z82" s="290"/>
      <c r="AA82" s="277"/>
      <c r="AB82" s="173" t="s">
        <v>47</v>
      </c>
      <c r="AC82" s="173" t="s">
        <v>48</v>
      </c>
      <c r="AD82" s="188" t="s">
        <v>67</v>
      </c>
    </row>
    <row r="83" spans="1:30" s="117" customFormat="1" ht="16.5" customHeight="1">
      <c r="A83" s="205"/>
      <c r="B83" s="207"/>
      <c r="C83" s="198" t="s">
        <v>153</v>
      </c>
      <c r="D83" s="199">
        <v>17</v>
      </c>
      <c r="E83" s="294">
        <f aca="true" t="shared" si="8" ref="E83:Z83">SUM(E60:E82)</f>
        <v>440</v>
      </c>
      <c r="F83" s="294">
        <f t="shared" si="8"/>
        <v>440</v>
      </c>
      <c r="G83" s="294">
        <f t="shared" si="8"/>
        <v>0</v>
      </c>
      <c r="H83" s="294">
        <f t="shared" si="8"/>
        <v>0</v>
      </c>
      <c r="I83" s="294">
        <f t="shared" si="8"/>
        <v>0</v>
      </c>
      <c r="J83" s="294">
        <f t="shared" si="8"/>
        <v>0</v>
      </c>
      <c r="K83" s="294">
        <f t="shared" si="8"/>
        <v>440</v>
      </c>
      <c r="L83" s="294">
        <f t="shared" si="8"/>
        <v>0</v>
      </c>
      <c r="M83" s="294">
        <f t="shared" si="8"/>
        <v>0</v>
      </c>
      <c r="N83" s="294">
        <f t="shared" si="8"/>
        <v>0</v>
      </c>
      <c r="O83" s="224">
        <f>SUM(P83:Z83)</f>
        <v>24</v>
      </c>
      <c r="P83" s="294">
        <f t="shared" si="8"/>
        <v>1</v>
      </c>
      <c r="Q83" s="294">
        <f t="shared" si="8"/>
        <v>1</v>
      </c>
      <c r="R83" s="233"/>
      <c r="S83" s="294">
        <f t="shared" si="8"/>
        <v>3</v>
      </c>
      <c r="T83" s="294">
        <f t="shared" si="8"/>
        <v>3</v>
      </c>
      <c r="U83" s="233"/>
      <c r="V83" s="294">
        <f t="shared" si="8"/>
        <v>11.5</v>
      </c>
      <c r="W83" s="294">
        <v>3</v>
      </c>
      <c r="X83" s="233"/>
      <c r="Y83" s="294">
        <v>1.5</v>
      </c>
      <c r="Z83" s="294">
        <f t="shared" si="8"/>
        <v>0</v>
      </c>
      <c r="AA83" s="233"/>
      <c r="AB83" s="233"/>
      <c r="AC83" s="294"/>
      <c r="AD83" s="294"/>
    </row>
    <row r="84" spans="1:30" s="117" customFormat="1" ht="16.5" customHeight="1">
      <c r="A84" s="178" t="s">
        <v>154</v>
      </c>
      <c r="B84" s="179"/>
      <c r="C84" s="173" t="s">
        <v>155</v>
      </c>
      <c r="D84" s="173">
        <v>0</v>
      </c>
      <c r="E84" s="173" t="s">
        <v>156</v>
      </c>
      <c r="F84" s="173" t="s">
        <v>156</v>
      </c>
      <c r="G84" s="234" t="s">
        <v>26</v>
      </c>
      <c r="H84" s="173"/>
      <c r="I84" s="173"/>
      <c r="J84" s="173"/>
      <c r="K84" s="173"/>
      <c r="L84" s="173">
        <v>24</v>
      </c>
      <c r="M84" s="173"/>
      <c r="N84" s="189" t="s">
        <v>26</v>
      </c>
      <c r="O84" s="189" t="s">
        <v>157</v>
      </c>
      <c r="P84" s="150">
        <v>0</v>
      </c>
      <c r="Q84" s="170"/>
      <c r="R84" s="269"/>
      <c r="S84" s="170"/>
      <c r="T84" s="173"/>
      <c r="U84" s="270"/>
      <c r="V84" s="173"/>
      <c r="W84" s="173"/>
      <c r="X84" s="270"/>
      <c r="Y84" s="173"/>
      <c r="Z84" s="173"/>
      <c r="AA84" s="270"/>
      <c r="AB84" s="173" t="s">
        <v>29</v>
      </c>
      <c r="AC84" s="173" t="s">
        <v>48</v>
      </c>
      <c r="AD84" s="173" t="s">
        <v>158</v>
      </c>
    </row>
    <row r="85" spans="1:30" s="117" customFormat="1" ht="16.5" customHeight="1">
      <c r="A85" s="184"/>
      <c r="B85" s="185"/>
      <c r="C85" s="173" t="s">
        <v>159</v>
      </c>
      <c r="D85" s="173">
        <v>0</v>
      </c>
      <c r="E85" s="173"/>
      <c r="F85" s="173"/>
      <c r="G85" s="170"/>
      <c r="H85" s="173"/>
      <c r="I85" s="173"/>
      <c r="J85" s="173"/>
      <c r="K85" s="173"/>
      <c r="L85" s="173"/>
      <c r="M85" s="173"/>
      <c r="N85" s="173"/>
      <c r="O85" s="189" t="s">
        <v>160</v>
      </c>
      <c r="P85" s="170"/>
      <c r="Q85" s="170"/>
      <c r="R85" s="269"/>
      <c r="S85" s="170"/>
      <c r="T85" s="173"/>
      <c r="U85" s="270"/>
      <c r="V85" s="173"/>
      <c r="W85" s="173"/>
      <c r="X85" s="270"/>
      <c r="Y85" s="173">
        <v>0</v>
      </c>
      <c r="Z85" s="173"/>
      <c r="AA85" s="270"/>
      <c r="AB85" s="173" t="s">
        <v>29</v>
      </c>
      <c r="AC85" s="173" t="s">
        <v>48</v>
      </c>
      <c r="AD85" s="173" t="s">
        <v>83</v>
      </c>
    </row>
    <row r="86" spans="1:30" s="117" customFormat="1" ht="16.5" customHeight="1">
      <c r="A86" s="184"/>
      <c r="B86" s="185"/>
      <c r="C86" s="173" t="s">
        <v>161</v>
      </c>
      <c r="D86" s="173">
        <v>0</v>
      </c>
      <c r="E86" s="173">
        <v>32</v>
      </c>
      <c r="F86" s="234"/>
      <c r="G86" s="189" t="s">
        <v>26</v>
      </c>
      <c r="H86" s="295"/>
      <c r="I86" s="173"/>
      <c r="J86" s="173"/>
      <c r="K86" s="173"/>
      <c r="L86" s="173">
        <v>32</v>
      </c>
      <c r="M86" s="173"/>
      <c r="N86" s="189" t="s">
        <v>26</v>
      </c>
      <c r="O86" s="318" t="s">
        <v>146</v>
      </c>
      <c r="P86" s="170"/>
      <c r="Q86" s="170"/>
      <c r="R86" s="269"/>
      <c r="S86" s="170">
        <v>0</v>
      </c>
      <c r="T86" s="173"/>
      <c r="U86" s="333"/>
      <c r="V86" s="297"/>
      <c r="W86" s="173"/>
      <c r="X86" s="270"/>
      <c r="Y86" s="173"/>
      <c r="Z86" s="297"/>
      <c r="AA86" s="333"/>
      <c r="AB86" s="173" t="s">
        <v>29</v>
      </c>
      <c r="AC86" s="173" t="s">
        <v>48</v>
      </c>
      <c r="AD86" s="173" t="s">
        <v>83</v>
      </c>
    </row>
    <row r="87" spans="1:30" s="117" customFormat="1" ht="16.5" customHeight="1">
      <c r="A87" s="184"/>
      <c r="B87" s="185"/>
      <c r="C87" s="173" t="s">
        <v>162</v>
      </c>
      <c r="D87" s="173">
        <v>0.5</v>
      </c>
      <c r="E87" s="173">
        <v>16</v>
      </c>
      <c r="F87" s="170">
        <v>16</v>
      </c>
      <c r="G87" s="295"/>
      <c r="H87" s="295"/>
      <c r="I87" s="173"/>
      <c r="J87" s="173"/>
      <c r="K87" s="173">
        <v>16</v>
      </c>
      <c r="L87" s="173"/>
      <c r="M87" s="173"/>
      <c r="N87" s="173"/>
      <c r="O87" s="189" t="s">
        <v>163</v>
      </c>
      <c r="P87" s="170"/>
      <c r="Q87" s="170">
        <v>0.5</v>
      </c>
      <c r="R87" s="269"/>
      <c r="S87" s="170"/>
      <c r="T87" s="173"/>
      <c r="U87" s="270"/>
      <c r="V87" s="173"/>
      <c r="W87" s="173"/>
      <c r="X87" s="270"/>
      <c r="Y87" s="173"/>
      <c r="Z87" s="173"/>
      <c r="AA87" s="277"/>
      <c r="AB87" s="173" t="s">
        <v>29</v>
      </c>
      <c r="AC87" s="173" t="s">
        <v>48</v>
      </c>
      <c r="AD87" s="173" t="s">
        <v>83</v>
      </c>
    </row>
    <row r="88" spans="1:30" s="117" customFormat="1" ht="16.5" customHeight="1">
      <c r="A88" s="184"/>
      <c r="B88" s="185"/>
      <c r="C88" s="173" t="s">
        <v>164</v>
      </c>
      <c r="D88" s="296">
        <v>6</v>
      </c>
      <c r="E88" s="297" t="s">
        <v>165</v>
      </c>
      <c r="F88" s="297"/>
      <c r="G88" s="173"/>
      <c r="H88" s="173"/>
      <c r="I88" s="173" t="s">
        <v>165</v>
      </c>
      <c r="J88" s="173"/>
      <c r="K88" s="173"/>
      <c r="L88" s="173"/>
      <c r="M88" s="297"/>
      <c r="N88" s="319" t="s">
        <v>26</v>
      </c>
      <c r="O88" s="189" t="s">
        <v>166</v>
      </c>
      <c r="P88" s="173"/>
      <c r="Q88" s="173"/>
      <c r="R88" s="270"/>
      <c r="S88" s="173"/>
      <c r="T88" s="334"/>
      <c r="U88" s="335"/>
      <c r="V88" s="173"/>
      <c r="W88" s="147"/>
      <c r="X88" s="270"/>
      <c r="Y88" s="173"/>
      <c r="Z88" s="173">
        <v>6</v>
      </c>
      <c r="AA88" s="270"/>
      <c r="AB88" s="173" t="s">
        <v>47</v>
      </c>
      <c r="AC88" s="173" t="s">
        <v>48</v>
      </c>
      <c r="AD88" s="173" t="s">
        <v>83</v>
      </c>
    </row>
    <row r="89" spans="1:30" s="117" customFormat="1" ht="16.5" customHeight="1">
      <c r="A89" s="184"/>
      <c r="B89" s="185"/>
      <c r="C89" s="173" t="s">
        <v>167</v>
      </c>
      <c r="D89" s="297">
        <v>2</v>
      </c>
      <c r="E89" s="297"/>
      <c r="F89" s="173"/>
      <c r="G89" s="173"/>
      <c r="H89" s="173"/>
      <c r="I89" s="173"/>
      <c r="J89" s="173"/>
      <c r="K89" s="173"/>
      <c r="L89" s="170"/>
      <c r="M89" s="297"/>
      <c r="N89" s="297"/>
      <c r="O89" s="189" t="s">
        <v>166</v>
      </c>
      <c r="P89" s="150"/>
      <c r="Q89" s="150"/>
      <c r="R89" s="262"/>
      <c r="S89" s="150"/>
      <c r="T89" s="150"/>
      <c r="U89" s="262"/>
      <c r="V89" s="150"/>
      <c r="W89" s="150"/>
      <c r="X89" s="262"/>
      <c r="Y89" s="150">
        <v>2</v>
      </c>
      <c r="Z89" s="150"/>
      <c r="AA89" s="262"/>
      <c r="AB89" s="173" t="s">
        <v>47</v>
      </c>
      <c r="AC89" s="173" t="s">
        <v>48</v>
      </c>
      <c r="AD89" s="173" t="s">
        <v>168</v>
      </c>
    </row>
    <row r="90" spans="1:30" s="117" customFormat="1" ht="18" customHeight="1">
      <c r="A90" s="184"/>
      <c r="B90" s="185"/>
      <c r="C90" s="173" t="s">
        <v>169</v>
      </c>
      <c r="D90" s="296">
        <v>0.5</v>
      </c>
      <c r="E90" s="297">
        <v>8</v>
      </c>
      <c r="F90" s="297" t="s">
        <v>170</v>
      </c>
      <c r="G90" s="297"/>
      <c r="H90" s="297"/>
      <c r="I90" s="297"/>
      <c r="J90" s="297"/>
      <c r="K90" s="297">
        <v>8</v>
      </c>
      <c r="L90" s="173"/>
      <c r="M90" s="297"/>
      <c r="N90" s="319" t="s">
        <v>26</v>
      </c>
      <c r="O90" s="189" t="s">
        <v>171</v>
      </c>
      <c r="P90" s="170"/>
      <c r="Q90" s="170"/>
      <c r="R90" s="276"/>
      <c r="S90" s="297"/>
      <c r="T90" s="297">
        <v>0.5</v>
      </c>
      <c r="U90" s="333"/>
      <c r="V90" s="173"/>
      <c r="W90" s="173"/>
      <c r="X90" s="270"/>
      <c r="Y90" s="172"/>
      <c r="Z90" s="173"/>
      <c r="AA90" s="270"/>
      <c r="AB90" s="173" t="s">
        <v>47</v>
      </c>
      <c r="AC90" s="173" t="s">
        <v>48</v>
      </c>
      <c r="AD90" s="173" t="s">
        <v>168</v>
      </c>
    </row>
    <row r="91" spans="1:30" s="117" customFormat="1" ht="22.5" customHeight="1">
      <c r="A91" s="184"/>
      <c r="B91" s="185"/>
      <c r="C91" s="173" t="s">
        <v>172</v>
      </c>
      <c r="D91" s="297">
        <v>1</v>
      </c>
      <c r="E91" s="297" t="s">
        <v>173</v>
      </c>
      <c r="F91" s="297"/>
      <c r="G91" s="297"/>
      <c r="H91" s="297"/>
      <c r="I91" s="297" t="s">
        <v>173</v>
      </c>
      <c r="J91" s="297"/>
      <c r="K91" s="297" t="s">
        <v>173</v>
      </c>
      <c r="L91" s="170"/>
      <c r="M91" s="297"/>
      <c r="N91" s="297"/>
      <c r="O91" s="189" t="s">
        <v>166</v>
      </c>
      <c r="P91" s="172"/>
      <c r="Q91" s="172"/>
      <c r="R91" s="336"/>
      <c r="S91" s="265"/>
      <c r="T91" s="297"/>
      <c r="U91" s="333"/>
      <c r="V91" s="173">
        <v>1</v>
      </c>
      <c r="W91" s="173"/>
      <c r="X91" s="270"/>
      <c r="Y91" s="173"/>
      <c r="Z91" s="172"/>
      <c r="AA91" s="342"/>
      <c r="AB91" s="173" t="s">
        <v>55</v>
      </c>
      <c r="AC91" s="170" t="s">
        <v>174</v>
      </c>
      <c r="AD91" s="173" t="s">
        <v>168</v>
      </c>
    </row>
    <row r="92" spans="1:30" s="117" customFormat="1" ht="16.5" customHeight="1">
      <c r="A92" s="184"/>
      <c r="B92" s="185"/>
      <c r="C92" s="173" t="s">
        <v>175</v>
      </c>
      <c r="D92" s="296">
        <v>6</v>
      </c>
      <c r="E92" s="297" t="s">
        <v>165</v>
      </c>
      <c r="F92" s="297"/>
      <c r="G92" s="297"/>
      <c r="H92" s="297"/>
      <c r="I92" s="297" t="s">
        <v>165</v>
      </c>
      <c r="J92" s="297"/>
      <c r="K92" s="297"/>
      <c r="L92" s="173"/>
      <c r="M92" s="173"/>
      <c r="N92" s="173"/>
      <c r="O92" s="189" t="s">
        <v>166</v>
      </c>
      <c r="P92" s="170"/>
      <c r="Q92" s="170"/>
      <c r="R92" s="276"/>
      <c r="S92" s="297"/>
      <c r="T92" s="297"/>
      <c r="U92" s="333"/>
      <c r="V92" s="173"/>
      <c r="W92" s="173"/>
      <c r="X92" s="270"/>
      <c r="Y92" s="173">
        <v>6</v>
      </c>
      <c r="Z92" s="173"/>
      <c r="AA92" s="270"/>
      <c r="AB92" s="173" t="s">
        <v>55</v>
      </c>
      <c r="AC92" s="170" t="s">
        <v>174</v>
      </c>
      <c r="AD92" s="173" t="s">
        <v>168</v>
      </c>
    </row>
    <row r="93" spans="1:30" s="117" customFormat="1" ht="16.5" customHeight="1">
      <c r="A93" s="184"/>
      <c r="B93" s="185"/>
      <c r="C93" s="173" t="s">
        <v>176</v>
      </c>
      <c r="D93" s="296">
        <v>2</v>
      </c>
      <c r="E93" s="297">
        <v>64</v>
      </c>
      <c r="F93" s="297"/>
      <c r="G93" s="297"/>
      <c r="H93" s="297"/>
      <c r="I93" s="297">
        <v>64</v>
      </c>
      <c r="J93" s="297"/>
      <c r="K93" s="297">
        <v>64</v>
      </c>
      <c r="L93" s="173"/>
      <c r="M93" s="173"/>
      <c r="N93" s="173"/>
      <c r="O93" s="189" t="s">
        <v>166</v>
      </c>
      <c r="P93" s="170"/>
      <c r="Q93" s="170"/>
      <c r="R93" s="276"/>
      <c r="S93" s="297"/>
      <c r="T93" s="297"/>
      <c r="U93" s="333"/>
      <c r="V93" s="297">
        <v>2</v>
      </c>
      <c r="W93" s="173"/>
      <c r="X93" s="270"/>
      <c r="Y93" s="173"/>
      <c r="Z93" s="173"/>
      <c r="AA93" s="270"/>
      <c r="AB93" s="173" t="s">
        <v>55</v>
      </c>
      <c r="AC93" s="170" t="s">
        <v>174</v>
      </c>
      <c r="AD93" s="173" t="s">
        <v>168</v>
      </c>
    </row>
    <row r="94" spans="1:30" s="117" customFormat="1" ht="16.5" customHeight="1">
      <c r="A94" s="184"/>
      <c r="B94" s="185"/>
      <c r="C94" s="173" t="s">
        <v>177</v>
      </c>
      <c r="D94" s="296">
        <v>2</v>
      </c>
      <c r="E94" s="297">
        <v>64</v>
      </c>
      <c r="F94" s="297"/>
      <c r="G94" s="297"/>
      <c r="H94" s="297"/>
      <c r="I94" s="297">
        <v>64</v>
      </c>
      <c r="J94" s="297"/>
      <c r="K94" s="297">
        <v>64</v>
      </c>
      <c r="L94" s="173"/>
      <c r="M94" s="173"/>
      <c r="N94" s="173"/>
      <c r="O94" s="189" t="s">
        <v>166</v>
      </c>
      <c r="P94" s="150"/>
      <c r="Q94" s="150"/>
      <c r="R94" s="337"/>
      <c r="S94" s="297"/>
      <c r="T94" s="173"/>
      <c r="U94" s="333"/>
      <c r="V94" s="297"/>
      <c r="W94" s="173">
        <v>2</v>
      </c>
      <c r="X94" s="266"/>
      <c r="Y94" s="173"/>
      <c r="Z94" s="150"/>
      <c r="AA94" s="262"/>
      <c r="AB94" s="173" t="s">
        <v>55</v>
      </c>
      <c r="AC94" s="170" t="s">
        <v>174</v>
      </c>
      <c r="AD94" s="173" t="s">
        <v>168</v>
      </c>
    </row>
    <row r="95" spans="1:30" s="117" customFormat="1" ht="16.5" customHeight="1">
      <c r="A95" s="184"/>
      <c r="B95" s="185"/>
      <c r="C95" s="173" t="s">
        <v>178</v>
      </c>
      <c r="D95" s="296">
        <v>2</v>
      </c>
      <c r="E95" s="297">
        <v>64</v>
      </c>
      <c r="F95" s="297"/>
      <c r="G95" s="297"/>
      <c r="H95" s="297"/>
      <c r="I95" s="297">
        <v>64</v>
      </c>
      <c r="J95" s="297"/>
      <c r="K95" s="297">
        <v>64</v>
      </c>
      <c r="L95" s="173"/>
      <c r="M95" s="173"/>
      <c r="N95" s="319" t="s">
        <v>26</v>
      </c>
      <c r="O95" s="189" t="s">
        <v>166</v>
      </c>
      <c r="P95" s="170"/>
      <c r="Q95" s="170"/>
      <c r="R95" s="276"/>
      <c r="S95" s="297"/>
      <c r="T95" s="173"/>
      <c r="U95" s="270"/>
      <c r="V95" s="297"/>
      <c r="W95" s="173">
        <v>2</v>
      </c>
      <c r="X95" s="270"/>
      <c r="Y95" s="173"/>
      <c r="Z95" s="173"/>
      <c r="AA95" s="270"/>
      <c r="AB95" s="173" t="s">
        <v>55</v>
      </c>
      <c r="AC95" s="170" t="s">
        <v>174</v>
      </c>
      <c r="AD95" s="173" t="s">
        <v>168</v>
      </c>
    </row>
    <row r="96" spans="1:30" s="117" customFormat="1" ht="16.5" customHeight="1">
      <c r="A96" s="184"/>
      <c r="B96" s="185"/>
      <c r="C96" s="173" t="s">
        <v>179</v>
      </c>
      <c r="D96" s="296">
        <v>2</v>
      </c>
      <c r="E96" s="297">
        <v>64</v>
      </c>
      <c r="F96" s="297"/>
      <c r="G96" s="297"/>
      <c r="H96" s="297"/>
      <c r="I96" s="297">
        <v>64</v>
      </c>
      <c r="J96" s="297"/>
      <c r="K96" s="297">
        <v>64</v>
      </c>
      <c r="L96" s="173"/>
      <c r="M96" s="173"/>
      <c r="N96" s="319" t="s">
        <v>26</v>
      </c>
      <c r="O96" s="189" t="s">
        <v>166</v>
      </c>
      <c r="P96" s="170"/>
      <c r="Q96" s="170"/>
      <c r="R96" s="276"/>
      <c r="S96" s="297"/>
      <c r="T96" s="297"/>
      <c r="U96" s="333"/>
      <c r="V96" s="173">
        <v>2</v>
      </c>
      <c r="W96" s="265"/>
      <c r="X96" s="333"/>
      <c r="Y96" s="297"/>
      <c r="Z96" s="173"/>
      <c r="AA96" s="270"/>
      <c r="AB96" s="173" t="s">
        <v>55</v>
      </c>
      <c r="AC96" s="170" t="s">
        <v>174</v>
      </c>
      <c r="AD96" s="173" t="s">
        <v>168</v>
      </c>
    </row>
    <row r="97" spans="1:30" s="117" customFormat="1" ht="16.5" customHeight="1">
      <c r="A97" s="184"/>
      <c r="B97" s="185"/>
      <c r="C97" s="174" t="s">
        <v>180</v>
      </c>
      <c r="D97" s="296">
        <v>2</v>
      </c>
      <c r="E97" s="297">
        <v>64</v>
      </c>
      <c r="F97" s="297"/>
      <c r="G97" s="297"/>
      <c r="H97" s="297"/>
      <c r="I97" s="297">
        <v>64</v>
      </c>
      <c r="J97" s="297"/>
      <c r="K97" s="297">
        <v>64</v>
      </c>
      <c r="L97" s="173"/>
      <c r="M97" s="173"/>
      <c r="N97" s="319" t="s">
        <v>26</v>
      </c>
      <c r="O97" s="189" t="s">
        <v>166</v>
      </c>
      <c r="P97" s="170"/>
      <c r="Q97" s="170"/>
      <c r="R97" s="276"/>
      <c r="S97" s="297"/>
      <c r="T97" s="297"/>
      <c r="U97" s="333"/>
      <c r="V97" s="173"/>
      <c r="W97" s="265">
        <v>2</v>
      </c>
      <c r="X97" s="333"/>
      <c r="Y97" s="297"/>
      <c r="Z97" s="173"/>
      <c r="AA97" s="270"/>
      <c r="AB97" s="173" t="s">
        <v>55</v>
      </c>
      <c r="AC97" s="170" t="s">
        <v>174</v>
      </c>
      <c r="AD97" s="173" t="s">
        <v>168</v>
      </c>
    </row>
    <row r="98" spans="1:30" s="117" customFormat="1" ht="16.5" customHeight="1">
      <c r="A98" s="184"/>
      <c r="B98" s="185"/>
      <c r="C98" s="174" t="s">
        <v>181</v>
      </c>
      <c r="D98" s="296">
        <v>2</v>
      </c>
      <c r="E98" s="297">
        <v>64</v>
      </c>
      <c r="F98" s="297"/>
      <c r="G98" s="297"/>
      <c r="H98" s="297"/>
      <c r="I98" s="297">
        <v>64</v>
      </c>
      <c r="J98" s="297"/>
      <c r="K98" s="297">
        <v>64</v>
      </c>
      <c r="L98" s="173"/>
      <c r="M98" s="173"/>
      <c r="N98" s="319" t="s">
        <v>26</v>
      </c>
      <c r="O98" s="189" t="s">
        <v>166</v>
      </c>
      <c r="P98" s="170"/>
      <c r="Q98" s="170"/>
      <c r="R98" s="276"/>
      <c r="S98" s="297"/>
      <c r="T98" s="297"/>
      <c r="U98" s="333"/>
      <c r="V98" s="297">
        <v>2</v>
      </c>
      <c r="W98" s="297"/>
      <c r="X98" s="333"/>
      <c r="Y98" s="297"/>
      <c r="Z98" s="173"/>
      <c r="AA98" s="270"/>
      <c r="AB98" s="173" t="s">
        <v>55</v>
      </c>
      <c r="AC98" s="170" t="s">
        <v>174</v>
      </c>
      <c r="AD98" s="173" t="s">
        <v>168</v>
      </c>
    </row>
    <row r="99" spans="1:30" s="117" customFormat="1" ht="16.5" customHeight="1">
      <c r="A99" s="184"/>
      <c r="B99" s="185"/>
      <c r="C99" s="173" t="s">
        <v>182</v>
      </c>
      <c r="D99" s="296">
        <v>2</v>
      </c>
      <c r="E99" s="297">
        <v>64</v>
      </c>
      <c r="F99" s="297"/>
      <c r="G99" s="297"/>
      <c r="H99" s="297"/>
      <c r="I99" s="297">
        <v>64</v>
      </c>
      <c r="J99" s="297"/>
      <c r="K99" s="297">
        <v>64</v>
      </c>
      <c r="L99" s="173"/>
      <c r="M99" s="173"/>
      <c r="N99" s="173"/>
      <c r="O99" s="189" t="s">
        <v>166</v>
      </c>
      <c r="P99" s="172"/>
      <c r="Q99" s="172"/>
      <c r="R99" s="336"/>
      <c r="S99" s="297"/>
      <c r="T99" s="297"/>
      <c r="U99" s="333"/>
      <c r="V99" s="297"/>
      <c r="W99" s="297">
        <v>2</v>
      </c>
      <c r="X99" s="333"/>
      <c r="Y99" s="297"/>
      <c r="Z99" s="172"/>
      <c r="AA99" s="342"/>
      <c r="AB99" s="173" t="s">
        <v>55</v>
      </c>
      <c r="AC99" s="170" t="s">
        <v>174</v>
      </c>
      <c r="AD99" s="173" t="s">
        <v>168</v>
      </c>
    </row>
    <row r="100" spans="1:30" s="117" customFormat="1" ht="18.75" customHeight="1">
      <c r="A100" s="184"/>
      <c r="B100" s="185"/>
      <c r="C100" s="173" t="s">
        <v>183</v>
      </c>
      <c r="D100" s="296">
        <v>2</v>
      </c>
      <c r="E100" s="297">
        <v>64</v>
      </c>
      <c r="F100" s="297"/>
      <c r="G100" s="297"/>
      <c r="H100" s="297"/>
      <c r="I100" s="297">
        <v>64</v>
      </c>
      <c r="J100" s="297"/>
      <c r="K100" s="297">
        <v>64</v>
      </c>
      <c r="L100" s="173"/>
      <c r="M100" s="173"/>
      <c r="N100" s="173"/>
      <c r="O100" s="189" t="s">
        <v>166</v>
      </c>
      <c r="P100" s="170"/>
      <c r="Q100" s="170"/>
      <c r="R100" s="276"/>
      <c r="S100" s="297"/>
      <c r="T100" s="297"/>
      <c r="U100" s="333"/>
      <c r="V100" s="297"/>
      <c r="W100" s="297">
        <v>2</v>
      </c>
      <c r="X100" s="333"/>
      <c r="Y100" s="297"/>
      <c r="Z100" s="173"/>
      <c r="AA100" s="270"/>
      <c r="AB100" s="173" t="s">
        <v>55</v>
      </c>
      <c r="AC100" s="170" t="s">
        <v>174</v>
      </c>
      <c r="AD100" s="173" t="s">
        <v>168</v>
      </c>
    </row>
    <row r="101" spans="1:30" s="117" customFormat="1" ht="18.75" customHeight="1">
      <c r="A101" s="184"/>
      <c r="B101" s="185"/>
      <c r="C101" s="173" t="s">
        <v>184</v>
      </c>
      <c r="D101" s="296">
        <v>1</v>
      </c>
      <c r="E101" s="298">
        <v>64</v>
      </c>
      <c r="F101" s="297"/>
      <c r="G101" s="297"/>
      <c r="H101" s="297"/>
      <c r="I101" s="298">
        <v>64</v>
      </c>
      <c r="J101" s="298"/>
      <c r="K101" s="298">
        <v>64</v>
      </c>
      <c r="L101" s="297"/>
      <c r="M101" s="173"/>
      <c r="N101" s="173"/>
      <c r="O101" s="189" t="s">
        <v>166</v>
      </c>
      <c r="P101" s="170"/>
      <c r="Q101" s="170"/>
      <c r="R101" s="276"/>
      <c r="S101" s="297">
        <v>0</v>
      </c>
      <c r="T101" s="297">
        <v>0</v>
      </c>
      <c r="U101" s="333"/>
      <c r="V101" s="297">
        <v>0</v>
      </c>
      <c r="W101" s="297">
        <v>0</v>
      </c>
      <c r="X101" s="333"/>
      <c r="Y101" s="297">
        <v>0</v>
      </c>
      <c r="Z101" s="173">
        <v>1</v>
      </c>
      <c r="AA101" s="270"/>
      <c r="AB101" s="173"/>
      <c r="AC101" s="173"/>
      <c r="AD101" s="173"/>
    </row>
    <row r="102" spans="1:30" s="117" customFormat="1" ht="27.75" customHeight="1">
      <c r="A102" s="190"/>
      <c r="B102" s="191"/>
      <c r="C102" s="198" t="s">
        <v>79</v>
      </c>
      <c r="D102" s="199">
        <f>SUM(D84:D101)</f>
        <v>33</v>
      </c>
      <c r="E102" s="299">
        <f>SUM(E84:E101)</f>
        <v>632</v>
      </c>
      <c r="F102" s="299">
        <f aca="true" t="shared" si="9" ref="F102:L102">SUM(F84:F101)</f>
        <v>16</v>
      </c>
      <c r="G102" s="299">
        <f t="shared" si="9"/>
        <v>0</v>
      </c>
      <c r="H102" s="299">
        <f t="shared" si="9"/>
        <v>0</v>
      </c>
      <c r="I102" s="299">
        <f t="shared" si="9"/>
        <v>576</v>
      </c>
      <c r="J102" s="299">
        <f t="shared" si="9"/>
        <v>0</v>
      </c>
      <c r="K102" s="299">
        <f t="shared" si="9"/>
        <v>600</v>
      </c>
      <c r="L102" s="299">
        <f t="shared" si="9"/>
        <v>56</v>
      </c>
      <c r="M102" s="199"/>
      <c r="N102" s="199"/>
      <c r="O102" s="224">
        <f>SUM(P102:Z102)</f>
        <v>35.5</v>
      </c>
      <c r="P102" s="224">
        <f aca="true" t="shared" si="10" ref="P102:AA102">SUM(P84:P101)</f>
        <v>0</v>
      </c>
      <c r="Q102" s="224">
        <f t="shared" si="10"/>
        <v>0.5</v>
      </c>
      <c r="R102" s="224">
        <f t="shared" si="10"/>
        <v>0</v>
      </c>
      <c r="S102" s="224">
        <v>1</v>
      </c>
      <c r="T102" s="224">
        <v>2</v>
      </c>
      <c r="U102" s="224">
        <f t="shared" si="10"/>
        <v>0</v>
      </c>
      <c r="V102" s="224">
        <f t="shared" si="10"/>
        <v>7</v>
      </c>
      <c r="W102" s="224">
        <f t="shared" si="10"/>
        <v>10</v>
      </c>
      <c r="X102" s="224">
        <f t="shared" si="10"/>
        <v>0</v>
      </c>
      <c r="Y102" s="224">
        <f t="shared" si="10"/>
        <v>8</v>
      </c>
      <c r="Z102" s="224">
        <f t="shared" si="10"/>
        <v>7</v>
      </c>
      <c r="AA102" s="224">
        <f t="shared" si="10"/>
        <v>0</v>
      </c>
      <c r="AB102" s="294"/>
      <c r="AC102" s="294"/>
      <c r="AD102" s="294"/>
    </row>
    <row r="103" spans="1:30" ht="18" customHeight="1">
      <c r="A103" s="300" t="s">
        <v>185</v>
      </c>
      <c r="B103" s="300"/>
      <c r="C103" s="301"/>
      <c r="D103" s="302">
        <f aca="true" t="shared" si="11" ref="D103:L103">D19+D24+D32+D49+D55+D58+D83+D102</f>
        <v>150</v>
      </c>
      <c r="E103" s="303">
        <f t="shared" si="11"/>
        <v>3078</v>
      </c>
      <c r="F103" s="303">
        <f t="shared" si="11"/>
        <v>1948</v>
      </c>
      <c r="G103" s="303">
        <f t="shared" si="11"/>
        <v>0</v>
      </c>
      <c r="H103" s="303">
        <f t="shared" si="11"/>
        <v>0</v>
      </c>
      <c r="I103" s="303">
        <f t="shared" si="11"/>
        <v>860</v>
      </c>
      <c r="J103" s="303">
        <f t="shared" si="11"/>
        <v>0</v>
      </c>
      <c r="K103" s="303">
        <f t="shared" si="11"/>
        <v>2840</v>
      </c>
      <c r="L103" s="303">
        <f t="shared" si="11"/>
        <v>134</v>
      </c>
      <c r="M103" s="303"/>
      <c r="N103" s="303"/>
      <c r="O103" s="320" t="s">
        <v>186</v>
      </c>
      <c r="P103" s="321">
        <f>P19+P24+P32+P49+P55+P58+P83+P102</f>
        <v>17</v>
      </c>
      <c r="Q103" s="321">
        <f aca="true" t="shared" si="12" ref="Q103:AA103">Q19+Q24+Q32+Q49+Q55+Q58+Q83+Q102</f>
        <v>22</v>
      </c>
      <c r="R103" s="321">
        <f t="shared" si="12"/>
        <v>6.5</v>
      </c>
      <c r="S103" s="321">
        <f t="shared" si="12"/>
        <v>33.5</v>
      </c>
      <c r="T103" s="321">
        <f t="shared" si="12"/>
        <v>24.5</v>
      </c>
      <c r="U103" s="321">
        <f t="shared" si="12"/>
        <v>0</v>
      </c>
      <c r="V103" s="321">
        <f t="shared" si="12"/>
        <v>23.5</v>
      </c>
      <c r="W103" s="321">
        <f t="shared" si="12"/>
        <v>19.5</v>
      </c>
      <c r="X103" s="321">
        <f t="shared" si="12"/>
        <v>0</v>
      </c>
      <c r="Y103" s="321">
        <f t="shared" si="12"/>
        <v>9.5</v>
      </c>
      <c r="Z103" s="321">
        <f t="shared" si="12"/>
        <v>9</v>
      </c>
      <c r="AA103" s="321">
        <f t="shared" si="12"/>
        <v>0</v>
      </c>
      <c r="AB103" s="343">
        <f>SUM(P103:Z103)</f>
        <v>165</v>
      </c>
      <c r="AC103" s="344"/>
      <c r="AD103" s="345"/>
    </row>
    <row r="104" spans="1:30" ht="18" customHeight="1">
      <c r="A104" s="304" t="s">
        <v>187</v>
      </c>
      <c r="B104" s="304"/>
      <c r="C104" s="305"/>
      <c r="D104" s="306"/>
      <c r="E104" s="307"/>
      <c r="F104" s="307"/>
      <c r="G104" s="307"/>
      <c r="H104" s="307"/>
      <c r="I104" s="322"/>
      <c r="J104" s="307"/>
      <c r="K104" s="322"/>
      <c r="L104" s="307"/>
      <c r="M104" s="323"/>
      <c r="N104" s="323"/>
      <c r="O104" s="324"/>
      <c r="P104" s="325"/>
      <c r="Q104" s="325"/>
      <c r="R104" s="325"/>
      <c r="S104" s="325"/>
      <c r="T104" s="325"/>
      <c r="U104" s="325"/>
      <c r="V104" s="325"/>
      <c r="W104" s="325"/>
      <c r="X104" s="325"/>
      <c r="Y104" s="325"/>
      <c r="Z104" s="325"/>
      <c r="AA104" s="325"/>
      <c r="AB104" s="346"/>
      <c r="AC104" s="346"/>
      <c r="AD104" s="346"/>
    </row>
    <row r="105" spans="1:30" ht="25.5" customHeight="1">
      <c r="A105" s="308"/>
      <c r="B105" s="309" t="s">
        <v>188</v>
      </c>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row>
    <row r="106" spans="1:30" ht="16.5" customHeight="1">
      <c r="A106" s="308"/>
      <c r="B106" s="311" t="s">
        <v>189</v>
      </c>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row>
    <row r="107" spans="1:30" ht="17.25" customHeight="1">
      <c r="A107" s="308"/>
      <c r="B107" s="311" t="s">
        <v>190</v>
      </c>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row>
    <row r="108" spans="1:30" ht="17.25" customHeight="1">
      <c r="A108" s="308"/>
      <c r="B108" s="310" t="s">
        <v>191</v>
      </c>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row>
    <row r="109" spans="2:30" ht="16.5" customHeight="1">
      <c r="B109" s="312" t="s">
        <v>192</v>
      </c>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row>
    <row r="110" spans="2:30" ht="16.5" customHeight="1">
      <c r="B110" s="312" t="s">
        <v>193</v>
      </c>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row>
    <row r="111" spans="2:30" ht="16.5" customHeight="1">
      <c r="B111" s="313" t="s">
        <v>194</v>
      </c>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row>
    <row r="112" spans="2:30" ht="16.5" customHeight="1">
      <c r="B112" s="313" t="s">
        <v>195</v>
      </c>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row>
    <row r="113" spans="2:30" ht="16.5" customHeight="1">
      <c r="B113" s="314" t="s">
        <v>196</v>
      </c>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row>
    <row r="115" spans="20:25" ht="16.5" customHeight="1">
      <c r="T115" s="325"/>
      <c r="U115" s="325"/>
      <c r="V115" s="325"/>
      <c r="W115" s="325"/>
      <c r="X115" s="325"/>
      <c r="Y115" s="325"/>
    </row>
  </sheetData>
  <sheetProtection/>
  <mergeCells count="53">
    <mergeCell ref="A1:AD1"/>
    <mergeCell ref="F3:K3"/>
    <mergeCell ref="P20:AD20"/>
    <mergeCell ref="U56:AA56"/>
    <mergeCell ref="U57:AA57"/>
    <mergeCell ref="A103:C103"/>
    <mergeCell ref="AB103:AD103"/>
    <mergeCell ref="A104:B104"/>
    <mergeCell ref="B105:AD105"/>
    <mergeCell ref="B106:AD106"/>
    <mergeCell ref="B107:AD107"/>
    <mergeCell ref="B108:AD108"/>
    <mergeCell ref="B109:AD109"/>
    <mergeCell ref="B110:AD110"/>
    <mergeCell ref="B111:AD111"/>
    <mergeCell ref="B112:AD112"/>
    <mergeCell ref="B113:AD113"/>
    <mergeCell ref="A56:A83"/>
    <mergeCell ref="B56:B58"/>
    <mergeCell ref="B59:B83"/>
    <mergeCell ref="C2:C5"/>
    <mergeCell ref="D2:D5"/>
    <mergeCell ref="E2:E5"/>
    <mergeCell ref="F4:F5"/>
    <mergeCell ref="I4:I5"/>
    <mergeCell ref="J4:J5"/>
    <mergeCell ref="K4:K5"/>
    <mergeCell ref="L3:L5"/>
    <mergeCell ref="M2:M5"/>
    <mergeCell ref="N2:N5"/>
    <mergeCell ref="O2:O5"/>
    <mergeCell ref="P4:P5"/>
    <mergeCell ref="Q4:Q5"/>
    <mergeCell ref="R4:R5"/>
    <mergeCell ref="S4:S5"/>
    <mergeCell ref="T4:T5"/>
    <mergeCell ref="U4:U5"/>
    <mergeCell ref="V4:V5"/>
    <mergeCell ref="W4:W5"/>
    <mergeCell ref="X4:X5"/>
    <mergeCell ref="Y4:Y5"/>
    <mergeCell ref="Z4:Z5"/>
    <mergeCell ref="AA4:AA5"/>
    <mergeCell ref="AB3:AB5"/>
    <mergeCell ref="AC3:AC5"/>
    <mergeCell ref="AD3:AD5"/>
    <mergeCell ref="A20:B24"/>
    <mergeCell ref="A6:B19"/>
    <mergeCell ref="A2:B5"/>
    <mergeCell ref="A25:B32"/>
    <mergeCell ref="A33:B49"/>
    <mergeCell ref="A50:B55"/>
    <mergeCell ref="A84:B102"/>
  </mergeCells>
  <printOptions/>
  <pageMargins left="0.4724409448818898" right="0.4724409448818898" top="0.5905511811023623" bottom="0.5905511811023623" header="0.5118110236220472" footer="0.5118110236220472"/>
  <pageSetup horizontalDpi="600" verticalDpi="600" orientation="landscape" paperSize="9"/>
  <ignoredErrors>
    <ignoredError sqref="O83" formula="1"/>
    <ignoredError sqref="P19:AA19 D102 S32:T32 AB19:AD19 P32" formulaRange="1"/>
  </ignoredErrors>
  <legacyDrawing r:id="rId2"/>
</worksheet>
</file>

<file path=xl/worksheets/sheet2.xml><?xml version="1.0" encoding="utf-8"?>
<worksheet xmlns="http://schemas.openxmlformats.org/spreadsheetml/2006/main" xmlns:r="http://schemas.openxmlformats.org/officeDocument/2006/relationships">
  <dimension ref="A1:F92"/>
  <sheetViews>
    <sheetView workbookViewId="0" topLeftCell="A67">
      <selection activeCell="L90" sqref="L90"/>
    </sheetView>
  </sheetViews>
  <sheetFormatPr defaultColWidth="9.00390625" defaultRowHeight="14.25"/>
  <cols>
    <col min="2" max="2" width="28.125" style="0" customWidth="1"/>
    <col min="5" max="5" width="12.50390625" style="0" customWidth="1"/>
  </cols>
  <sheetData>
    <row r="1" spans="1:6" ht="14.25">
      <c r="A1" s="45" t="s">
        <v>197</v>
      </c>
      <c r="B1" s="45" t="s">
        <v>2</v>
      </c>
      <c r="C1" s="45" t="s">
        <v>3</v>
      </c>
      <c r="D1" s="45" t="s">
        <v>198</v>
      </c>
      <c r="E1" s="45" t="s">
        <v>199</v>
      </c>
      <c r="F1" s="45" t="s">
        <v>200</v>
      </c>
    </row>
    <row r="2" spans="1:6" ht="15">
      <c r="A2" s="89">
        <v>1160125</v>
      </c>
      <c r="B2" s="90" t="s">
        <v>201</v>
      </c>
      <c r="C2" s="90">
        <v>2.5</v>
      </c>
      <c r="D2" s="90">
        <v>2.5</v>
      </c>
      <c r="E2" s="91">
        <v>4</v>
      </c>
      <c r="F2" s="92"/>
    </row>
    <row r="3" spans="1:6" ht="15">
      <c r="A3" s="89">
        <v>1160120</v>
      </c>
      <c r="B3" s="90" t="s">
        <v>202</v>
      </c>
      <c r="C3" s="90">
        <v>2</v>
      </c>
      <c r="D3" s="90">
        <v>2</v>
      </c>
      <c r="E3" s="91">
        <v>4</v>
      </c>
      <c r="F3" s="92"/>
    </row>
    <row r="4" spans="1:6" ht="15">
      <c r="A4" s="89">
        <v>1160142</v>
      </c>
      <c r="B4" s="90" t="s">
        <v>203</v>
      </c>
      <c r="C4" s="90">
        <v>2.5</v>
      </c>
      <c r="D4" s="90">
        <v>2.5</v>
      </c>
      <c r="E4" s="91">
        <v>2</v>
      </c>
      <c r="F4" s="92"/>
    </row>
    <row r="5" spans="1:6" ht="24.75">
      <c r="A5" s="89">
        <v>1161053</v>
      </c>
      <c r="B5" s="90" t="s">
        <v>204</v>
      </c>
      <c r="C5" s="90">
        <v>4.5</v>
      </c>
      <c r="D5" s="90">
        <v>4.5</v>
      </c>
      <c r="E5" s="91">
        <v>3</v>
      </c>
      <c r="F5" s="92"/>
    </row>
    <row r="6" spans="1:6" ht="15">
      <c r="A6" s="89">
        <v>1160124</v>
      </c>
      <c r="B6" s="90" t="s">
        <v>205</v>
      </c>
      <c r="C6" s="90">
        <v>2.5</v>
      </c>
      <c r="D6" s="90">
        <v>2.5</v>
      </c>
      <c r="E6" s="91">
        <v>1</v>
      </c>
      <c r="F6" s="92"/>
    </row>
    <row r="7" spans="1:6" ht="15">
      <c r="A7" s="89">
        <v>1160152</v>
      </c>
      <c r="B7" s="90" t="s">
        <v>206</v>
      </c>
      <c r="C7" s="90">
        <v>2</v>
      </c>
      <c r="D7" s="90">
        <v>2</v>
      </c>
      <c r="E7" s="91">
        <v>4</v>
      </c>
      <c r="F7" s="92"/>
    </row>
    <row r="8" spans="1:6" ht="15">
      <c r="A8" s="89">
        <v>1000174</v>
      </c>
      <c r="B8" s="90" t="s">
        <v>207</v>
      </c>
      <c r="C8" s="90">
        <v>1</v>
      </c>
      <c r="D8" s="90">
        <v>1</v>
      </c>
      <c r="E8" s="91" t="s">
        <v>208</v>
      </c>
      <c r="F8" s="92"/>
    </row>
    <row r="9" spans="1:6" ht="15">
      <c r="A9" s="89">
        <v>1070037</v>
      </c>
      <c r="B9" s="90" t="s">
        <v>209</v>
      </c>
      <c r="C9" s="90">
        <v>2</v>
      </c>
      <c r="D9" s="90">
        <v>2</v>
      </c>
      <c r="E9" s="91">
        <v>1</v>
      </c>
      <c r="F9" s="92"/>
    </row>
    <row r="10" spans="1:6" ht="15">
      <c r="A10" s="89">
        <v>1252501</v>
      </c>
      <c r="B10" s="90" t="s">
        <v>58</v>
      </c>
      <c r="C10" s="90">
        <v>2</v>
      </c>
      <c r="D10" s="90">
        <v>2</v>
      </c>
      <c r="E10" s="91">
        <v>1</v>
      </c>
      <c r="F10" s="91"/>
    </row>
    <row r="11" spans="1:6" ht="15">
      <c r="A11" s="89">
        <v>1252502</v>
      </c>
      <c r="B11" s="90" t="s">
        <v>63</v>
      </c>
      <c r="C11" s="90">
        <v>2</v>
      </c>
      <c r="D11" s="90">
        <v>2</v>
      </c>
      <c r="E11" s="91">
        <v>2</v>
      </c>
      <c r="F11" s="91"/>
    </row>
    <row r="12" spans="1:6" ht="15">
      <c r="A12" s="93"/>
      <c r="B12" s="94" t="s">
        <v>64</v>
      </c>
      <c r="C12" s="94">
        <v>4</v>
      </c>
      <c r="D12" s="95">
        <v>4</v>
      </c>
      <c r="E12" s="95" t="s">
        <v>210</v>
      </c>
      <c r="F12" s="95"/>
    </row>
    <row r="13" ht="14.25">
      <c r="C13" s="96">
        <f>SUM(C2:C12)</f>
        <v>27</v>
      </c>
    </row>
    <row r="14" spans="1:6" ht="14.25">
      <c r="A14" s="45" t="s">
        <v>197</v>
      </c>
      <c r="B14" s="45" t="s">
        <v>2</v>
      </c>
      <c r="C14" s="45" t="s">
        <v>3</v>
      </c>
      <c r="D14" s="45" t="s">
        <v>198</v>
      </c>
      <c r="E14" s="45" t="s">
        <v>199</v>
      </c>
      <c r="F14" s="45" t="s">
        <v>200</v>
      </c>
    </row>
    <row r="15" spans="1:6" ht="14.25">
      <c r="A15" s="97"/>
      <c r="B15" s="98" t="s">
        <v>211</v>
      </c>
      <c r="C15" s="99">
        <v>8</v>
      </c>
      <c r="D15" s="97"/>
      <c r="E15" s="100" t="s">
        <v>210</v>
      </c>
      <c r="F15" s="97"/>
    </row>
    <row r="16" ht="14.25">
      <c r="C16" s="101">
        <v>8</v>
      </c>
    </row>
    <row r="17" spans="1:6" ht="14.25">
      <c r="A17" s="45" t="s">
        <v>197</v>
      </c>
      <c r="B17" s="45" t="s">
        <v>2</v>
      </c>
      <c r="C17" s="45" t="s">
        <v>3</v>
      </c>
      <c r="D17" s="45" t="s">
        <v>198</v>
      </c>
      <c r="E17" s="45" t="s">
        <v>199</v>
      </c>
      <c r="F17" s="45" t="s">
        <v>200</v>
      </c>
    </row>
    <row r="18" spans="1:6" ht="15">
      <c r="A18" s="102">
        <v>1110037</v>
      </c>
      <c r="B18" s="9" t="s">
        <v>212</v>
      </c>
      <c r="C18" s="9">
        <v>5</v>
      </c>
      <c r="D18" s="9">
        <v>5</v>
      </c>
      <c r="E18" s="9">
        <v>1</v>
      </c>
      <c r="F18" s="9"/>
    </row>
    <row r="19" spans="1:6" ht="15">
      <c r="A19" s="102">
        <v>1110038</v>
      </c>
      <c r="B19" s="9" t="s">
        <v>213</v>
      </c>
      <c r="C19" s="9">
        <v>5</v>
      </c>
      <c r="D19" s="9">
        <v>5</v>
      </c>
      <c r="E19" s="9">
        <v>2</v>
      </c>
      <c r="F19" s="9"/>
    </row>
    <row r="20" spans="1:6" ht="15">
      <c r="A20" s="102">
        <v>1110042</v>
      </c>
      <c r="B20" s="9" t="s">
        <v>214</v>
      </c>
      <c r="C20" s="9">
        <v>2.5</v>
      </c>
      <c r="D20" s="9">
        <v>2.5</v>
      </c>
      <c r="E20" s="9">
        <v>2</v>
      </c>
      <c r="F20" s="9"/>
    </row>
    <row r="21" spans="1:6" ht="15">
      <c r="A21" s="102">
        <v>1110064</v>
      </c>
      <c r="B21" s="9" t="s">
        <v>215</v>
      </c>
      <c r="C21" s="9">
        <v>3</v>
      </c>
      <c r="D21" s="9">
        <v>3</v>
      </c>
      <c r="E21" s="9">
        <v>3</v>
      </c>
      <c r="F21" s="9"/>
    </row>
    <row r="22" spans="1:6" ht="15">
      <c r="A22" s="102">
        <v>1120083</v>
      </c>
      <c r="B22" s="9" t="s">
        <v>216</v>
      </c>
      <c r="C22" s="9">
        <v>4</v>
      </c>
      <c r="D22" s="9">
        <v>4</v>
      </c>
      <c r="E22" s="9">
        <v>2</v>
      </c>
      <c r="F22" s="9"/>
    </row>
    <row r="23" spans="1:6" ht="15">
      <c r="A23" s="102">
        <v>1120082</v>
      </c>
      <c r="B23" s="9" t="s">
        <v>217</v>
      </c>
      <c r="C23" s="9">
        <v>2</v>
      </c>
      <c r="D23" s="9">
        <v>2</v>
      </c>
      <c r="E23" s="9">
        <v>3</v>
      </c>
      <c r="F23" s="9"/>
    </row>
    <row r="24" spans="1:6" ht="15">
      <c r="A24" s="102">
        <v>1040223</v>
      </c>
      <c r="B24" s="9" t="s">
        <v>218</v>
      </c>
      <c r="C24" s="9">
        <v>2</v>
      </c>
      <c r="D24" s="9">
        <v>2</v>
      </c>
      <c r="E24" s="9">
        <v>2</v>
      </c>
      <c r="F24" s="9"/>
    </row>
    <row r="25" spans="1:6" ht="15">
      <c r="A25" s="103"/>
      <c r="B25" s="15" t="s">
        <v>219</v>
      </c>
      <c r="C25" s="15">
        <v>2</v>
      </c>
      <c r="D25" s="15">
        <v>2</v>
      </c>
      <c r="E25" s="15">
        <v>4</v>
      </c>
      <c r="F25" s="15"/>
    </row>
    <row r="26" ht="14.25">
      <c r="C26" s="104">
        <f>SUM(C18:C25)</f>
        <v>25.5</v>
      </c>
    </row>
    <row r="27" s="88" customFormat="1" ht="14.25">
      <c r="C27" s="105"/>
    </row>
    <row r="28" spans="1:6" s="88" customFormat="1" ht="14.25">
      <c r="A28" s="106" t="s">
        <v>197</v>
      </c>
      <c r="B28" s="106" t="s">
        <v>2</v>
      </c>
      <c r="C28" s="106" t="s">
        <v>3</v>
      </c>
      <c r="D28" s="106" t="s">
        <v>198</v>
      </c>
      <c r="E28" s="106" t="s">
        <v>199</v>
      </c>
      <c r="F28" s="106" t="s">
        <v>200</v>
      </c>
    </row>
    <row r="29" spans="1:6" s="88" customFormat="1" ht="15">
      <c r="A29" s="107">
        <v>1021827</v>
      </c>
      <c r="B29" s="9" t="s">
        <v>220</v>
      </c>
      <c r="C29" s="9">
        <v>4</v>
      </c>
      <c r="D29" s="9">
        <v>4</v>
      </c>
      <c r="E29" s="9">
        <v>4</v>
      </c>
      <c r="F29" s="9"/>
    </row>
    <row r="30" spans="1:6" s="88" customFormat="1" ht="15">
      <c r="A30" s="107">
        <v>1012461</v>
      </c>
      <c r="B30" s="9" t="s">
        <v>221</v>
      </c>
      <c r="C30" s="9">
        <v>3.5</v>
      </c>
      <c r="D30" s="9">
        <v>3.5</v>
      </c>
      <c r="E30" s="9">
        <v>1</v>
      </c>
      <c r="F30" s="9"/>
    </row>
    <row r="31" spans="1:6" s="88" customFormat="1" ht="15">
      <c r="A31" s="107">
        <v>1012472</v>
      </c>
      <c r="B31" s="9" t="s">
        <v>222</v>
      </c>
      <c r="C31" s="9">
        <v>2.5</v>
      </c>
      <c r="D31" s="9">
        <v>2.5</v>
      </c>
      <c r="E31" s="9">
        <v>2</v>
      </c>
      <c r="F31" s="9"/>
    </row>
    <row r="32" spans="1:6" s="88" customFormat="1" ht="15">
      <c r="A32" s="107">
        <v>1010010</v>
      </c>
      <c r="B32" s="9" t="s">
        <v>223</v>
      </c>
      <c r="C32" s="9">
        <v>3.5</v>
      </c>
      <c r="D32" s="9">
        <v>3.5</v>
      </c>
      <c r="E32" s="9">
        <v>3</v>
      </c>
      <c r="F32" s="9"/>
    </row>
    <row r="33" spans="1:6" s="88" customFormat="1" ht="15">
      <c r="A33" s="107">
        <v>1012402</v>
      </c>
      <c r="B33" s="9" t="s">
        <v>224</v>
      </c>
      <c r="C33" s="9">
        <v>3.5</v>
      </c>
      <c r="D33" s="9">
        <v>3.5</v>
      </c>
      <c r="E33" s="9">
        <v>4</v>
      </c>
      <c r="F33" s="9"/>
    </row>
    <row r="34" spans="1:6" s="88" customFormat="1" ht="15">
      <c r="A34" s="107">
        <v>1011013</v>
      </c>
      <c r="B34" s="9" t="s">
        <v>225</v>
      </c>
      <c r="C34" s="9">
        <v>3</v>
      </c>
      <c r="D34" s="9">
        <v>3</v>
      </c>
      <c r="E34" s="9">
        <v>4</v>
      </c>
      <c r="F34" s="9"/>
    </row>
    <row r="35" spans="1:6" s="88" customFormat="1" ht="15">
      <c r="A35" s="107">
        <v>1013472</v>
      </c>
      <c r="B35" s="9" t="s">
        <v>226</v>
      </c>
      <c r="C35" s="9">
        <v>3</v>
      </c>
      <c r="D35" s="9">
        <v>3</v>
      </c>
      <c r="E35" s="9">
        <v>5</v>
      </c>
      <c r="F35" s="9"/>
    </row>
    <row r="36" spans="1:6" s="88" customFormat="1" ht="15">
      <c r="A36" s="13">
        <v>1012432</v>
      </c>
      <c r="B36" s="15" t="s">
        <v>227</v>
      </c>
      <c r="C36" s="15">
        <v>2.5</v>
      </c>
      <c r="D36" s="15">
        <v>2.5</v>
      </c>
      <c r="E36" s="15">
        <v>4</v>
      </c>
      <c r="F36" s="15"/>
    </row>
    <row r="37" spans="1:6" s="88" customFormat="1" ht="14.25">
      <c r="A37"/>
      <c r="B37"/>
      <c r="C37" s="108">
        <f>SUM(C29:C36)</f>
        <v>25.5</v>
      </c>
      <c r="D37"/>
      <c r="E37"/>
      <c r="F37"/>
    </row>
    <row r="38" s="88" customFormat="1" ht="14.25">
      <c r="C38" s="105"/>
    </row>
    <row r="39" spans="1:6" ht="15">
      <c r="A39" s="45" t="s">
        <v>197</v>
      </c>
      <c r="B39" s="45" t="s">
        <v>2</v>
      </c>
      <c r="C39" s="45" t="s">
        <v>3</v>
      </c>
      <c r="D39" s="45" t="s">
        <v>198</v>
      </c>
      <c r="E39" s="45" t="s">
        <v>199</v>
      </c>
      <c r="F39" s="45" t="s">
        <v>200</v>
      </c>
    </row>
    <row r="40" spans="1:6" ht="19.5" customHeight="1">
      <c r="A40" s="109">
        <v>1017034</v>
      </c>
      <c r="B40" s="110" t="s">
        <v>228</v>
      </c>
      <c r="C40" s="111">
        <v>4</v>
      </c>
      <c r="D40" s="111">
        <v>4</v>
      </c>
      <c r="E40" s="110">
        <v>5</v>
      </c>
      <c r="F40" s="110"/>
    </row>
    <row r="41" spans="1:6" ht="15">
      <c r="A41" s="112">
        <v>1017035</v>
      </c>
      <c r="B41" s="17" t="s">
        <v>229</v>
      </c>
      <c r="C41" s="15">
        <v>3</v>
      </c>
      <c r="D41" s="15">
        <v>3</v>
      </c>
      <c r="E41" s="17">
        <v>5</v>
      </c>
      <c r="F41" s="17"/>
    </row>
    <row r="42" spans="1:6" ht="15">
      <c r="A42" s="112">
        <v>1011482</v>
      </c>
      <c r="B42" s="17" t="s">
        <v>230</v>
      </c>
      <c r="C42" s="15">
        <v>3</v>
      </c>
      <c r="D42" s="15">
        <v>3</v>
      </c>
      <c r="E42" s="17">
        <v>6</v>
      </c>
      <c r="F42" s="17"/>
    </row>
    <row r="43" spans="1:6" ht="15">
      <c r="A43" s="112">
        <v>1017037</v>
      </c>
      <c r="B43" s="17" t="s">
        <v>231</v>
      </c>
      <c r="C43" s="15">
        <v>2</v>
      </c>
      <c r="D43" s="15">
        <v>2</v>
      </c>
      <c r="E43" s="17">
        <v>6</v>
      </c>
      <c r="F43" s="17"/>
    </row>
    <row r="44" spans="1:6" ht="15">
      <c r="A44" s="112">
        <v>1017346</v>
      </c>
      <c r="B44" s="17" t="s">
        <v>232</v>
      </c>
      <c r="C44" s="15">
        <v>2</v>
      </c>
      <c r="D44" s="15">
        <v>2</v>
      </c>
      <c r="E44" s="17">
        <v>5</v>
      </c>
      <c r="F44" s="17"/>
    </row>
    <row r="45" spans="1:6" ht="15">
      <c r="A45" s="112">
        <v>1017038</v>
      </c>
      <c r="B45" s="17" t="s">
        <v>233</v>
      </c>
      <c r="C45" s="15">
        <v>2</v>
      </c>
      <c r="D45" s="15">
        <v>2</v>
      </c>
      <c r="E45" s="17">
        <v>6</v>
      </c>
      <c r="F45" s="17"/>
    </row>
    <row r="46" ht="15">
      <c r="C46" s="104">
        <f>SUM(C40:C45)</f>
        <v>16</v>
      </c>
    </row>
    <row r="47" spans="1:6" ht="15">
      <c r="A47" s="109" t="s">
        <v>197</v>
      </c>
      <c r="B47" s="110" t="s">
        <v>2</v>
      </c>
      <c r="C47" s="110" t="s">
        <v>3</v>
      </c>
      <c r="D47" s="110" t="s">
        <v>198</v>
      </c>
      <c r="E47" s="110" t="s">
        <v>199</v>
      </c>
      <c r="F47" s="110" t="s">
        <v>200</v>
      </c>
    </row>
    <row r="48" spans="1:6" ht="18" customHeight="1">
      <c r="A48" s="8">
        <v>1014402</v>
      </c>
      <c r="B48" s="17" t="s">
        <v>234</v>
      </c>
      <c r="C48" s="17">
        <v>1</v>
      </c>
      <c r="D48" s="113">
        <v>1</v>
      </c>
      <c r="E48" s="113">
        <v>1</v>
      </c>
      <c r="F48" s="113"/>
    </row>
    <row r="49" spans="1:6" ht="18" customHeight="1">
      <c r="A49" s="8">
        <v>1070030</v>
      </c>
      <c r="B49" s="17" t="s">
        <v>235</v>
      </c>
      <c r="C49" s="17">
        <v>2</v>
      </c>
      <c r="D49" s="113">
        <v>2</v>
      </c>
      <c r="E49" s="113">
        <v>6</v>
      </c>
      <c r="F49" s="113"/>
    </row>
    <row r="50" spans="1:6" ht="18" customHeight="1">
      <c r="A50" s="13"/>
      <c r="B50" s="15" t="s">
        <v>236</v>
      </c>
      <c r="C50" s="15">
        <v>3</v>
      </c>
      <c r="D50" s="114">
        <v>3</v>
      </c>
      <c r="E50" s="114">
        <v>4</v>
      </c>
      <c r="F50" s="114"/>
    </row>
    <row r="51" spans="1:6" ht="18" customHeight="1">
      <c r="A51" s="8">
        <v>1252503</v>
      </c>
      <c r="B51" s="17" t="s">
        <v>237</v>
      </c>
      <c r="C51" s="17">
        <v>2</v>
      </c>
      <c r="D51" s="113">
        <v>2</v>
      </c>
      <c r="E51" s="113">
        <v>3</v>
      </c>
      <c r="F51" s="113"/>
    </row>
    <row r="52" spans="1:6" ht="19.5" customHeight="1">
      <c r="A52" s="8">
        <v>1252504</v>
      </c>
      <c r="B52" s="17" t="s">
        <v>238</v>
      </c>
      <c r="C52" s="17">
        <v>2</v>
      </c>
      <c r="D52" s="113">
        <v>2</v>
      </c>
      <c r="E52" s="113">
        <v>4</v>
      </c>
      <c r="F52" s="113"/>
    </row>
    <row r="53" spans="1:6" ht="15">
      <c r="A53" s="8">
        <v>1012434</v>
      </c>
      <c r="B53" s="17" t="s">
        <v>239</v>
      </c>
      <c r="C53" s="113">
        <v>1.5</v>
      </c>
      <c r="D53" s="113">
        <v>1.5</v>
      </c>
      <c r="E53" s="17">
        <v>4</v>
      </c>
      <c r="F53" s="113"/>
    </row>
    <row r="54" spans="1:6" ht="15">
      <c r="A54" s="8">
        <v>1017040</v>
      </c>
      <c r="B54" s="17" t="s">
        <v>240</v>
      </c>
      <c r="C54" s="113">
        <v>1.5</v>
      </c>
      <c r="D54" s="113">
        <v>1.5</v>
      </c>
      <c r="E54" s="17">
        <v>6</v>
      </c>
      <c r="F54" s="113"/>
    </row>
    <row r="55" spans="1:6" ht="15">
      <c r="A55" s="8">
        <v>1017041</v>
      </c>
      <c r="B55" s="17" t="s">
        <v>241</v>
      </c>
      <c r="C55" s="113">
        <v>2</v>
      </c>
      <c r="D55" s="113">
        <v>2</v>
      </c>
      <c r="E55" s="17">
        <v>5</v>
      </c>
      <c r="F55" s="113"/>
    </row>
    <row r="56" spans="1:6" ht="15">
      <c r="A56" s="8">
        <v>1013511</v>
      </c>
      <c r="B56" s="17" t="s">
        <v>242</v>
      </c>
      <c r="C56" s="17">
        <v>2</v>
      </c>
      <c r="D56" s="113">
        <v>2</v>
      </c>
      <c r="E56" s="17">
        <v>6</v>
      </c>
      <c r="F56" s="113"/>
    </row>
    <row r="57" spans="1:6" ht="15">
      <c r="A57" s="8">
        <v>1017042</v>
      </c>
      <c r="B57" s="17" t="s">
        <v>243</v>
      </c>
      <c r="C57" s="17">
        <v>1.5</v>
      </c>
      <c r="D57" s="113">
        <v>1.5</v>
      </c>
      <c r="E57" s="17">
        <v>5</v>
      </c>
      <c r="F57" s="113"/>
    </row>
    <row r="58" spans="1:6" ht="19.5" customHeight="1">
      <c r="A58" s="8">
        <v>1017043</v>
      </c>
      <c r="B58" s="17" t="s">
        <v>244</v>
      </c>
      <c r="C58" s="17">
        <v>2</v>
      </c>
      <c r="D58" s="113">
        <v>2</v>
      </c>
      <c r="E58" s="17">
        <v>6</v>
      </c>
      <c r="F58" s="113"/>
    </row>
    <row r="59" spans="1:6" ht="19.5" customHeight="1">
      <c r="A59" s="8">
        <v>1019033</v>
      </c>
      <c r="B59" s="17" t="s">
        <v>245</v>
      </c>
      <c r="C59" s="17">
        <v>1.5</v>
      </c>
      <c r="D59" s="113">
        <v>1.5</v>
      </c>
      <c r="E59" s="17">
        <v>5</v>
      </c>
      <c r="F59" s="113"/>
    </row>
    <row r="60" spans="1:6" ht="15">
      <c r="A60" s="8">
        <v>1017045</v>
      </c>
      <c r="B60" s="17" t="s">
        <v>246</v>
      </c>
      <c r="C60" s="17">
        <v>2</v>
      </c>
      <c r="D60" s="113">
        <v>2</v>
      </c>
      <c r="E60" s="113">
        <v>5</v>
      </c>
      <c r="F60" s="113"/>
    </row>
    <row r="61" spans="1:6" ht="15">
      <c r="A61" s="8">
        <v>1017047</v>
      </c>
      <c r="B61" s="17" t="s">
        <v>247</v>
      </c>
      <c r="C61" s="17">
        <v>2</v>
      </c>
      <c r="D61" s="113">
        <v>2</v>
      </c>
      <c r="E61" s="113">
        <v>6</v>
      </c>
      <c r="F61" s="113"/>
    </row>
    <row r="62" spans="1:6" ht="15">
      <c r="A62" s="8">
        <v>1017050</v>
      </c>
      <c r="B62" s="17" t="s">
        <v>248</v>
      </c>
      <c r="C62" s="17">
        <v>2</v>
      </c>
      <c r="D62" s="113">
        <v>2</v>
      </c>
      <c r="E62" s="113">
        <v>7</v>
      </c>
      <c r="F62" s="113"/>
    </row>
    <row r="63" spans="1:6" ht="15">
      <c r="A63" s="8">
        <v>1017051</v>
      </c>
      <c r="B63" s="17" t="s">
        <v>249</v>
      </c>
      <c r="C63" s="17">
        <v>2</v>
      </c>
      <c r="D63" s="113">
        <v>2</v>
      </c>
      <c r="E63" s="113">
        <v>6</v>
      </c>
      <c r="F63" s="113"/>
    </row>
    <row r="64" spans="1:6" ht="15">
      <c r="A64" s="8">
        <v>1017052</v>
      </c>
      <c r="B64" s="17" t="s">
        <v>250</v>
      </c>
      <c r="C64" s="17">
        <v>2</v>
      </c>
      <c r="D64" s="113">
        <v>2</v>
      </c>
      <c r="E64" s="113">
        <v>6</v>
      </c>
      <c r="F64" s="113"/>
    </row>
    <row r="65" spans="1:6" ht="15">
      <c r="A65" s="8">
        <v>1017054</v>
      </c>
      <c r="B65" s="17" t="s">
        <v>251</v>
      </c>
      <c r="C65" s="17">
        <v>2</v>
      </c>
      <c r="D65" s="113">
        <v>2</v>
      </c>
      <c r="E65" s="113">
        <v>7</v>
      </c>
      <c r="F65" s="113"/>
    </row>
    <row r="66" spans="1:6" ht="15">
      <c r="A66" s="8">
        <v>1017055</v>
      </c>
      <c r="B66" s="17" t="s">
        <v>252</v>
      </c>
      <c r="C66" s="17">
        <v>2</v>
      </c>
      <c r="D66" s="113">
        <v>2</v>
      </c>
      <c r="E66" s="113">
        <v>7</v>
      </c>
      <c r="F66" s="113"/>
    </row>
    <row r="67" spans="1:6" ht="15">
      <c r="A67" s="13"/>
      <c r="B67" s="15" t="s">
        <v>253</v>
      </c>
      <c r="C67" s="15">
        <v>2</v>
      </c>
      <c r="D67" s="114">
        <v>2</v>
      </c>
      <c r="E67" s="114">
        <v>7</v>
      </c>
      <c r="F67" s="114"/>
    </row>
    <row r="68" spans="1:6" ht="15">
      <c r="A68" s="13"/>
      <c r="B68" s="15" t="s">
        <v>254</v>
      </c>
      <c r="C68" s="15">
        <v>2</v>
      </c>
      <c r="D68" s="114">
        <v>2</v>
      </c>
      <c r="E68" s="114">
        <v>6</v>
      </c>
      <c r="F68" s="114"/>
    </row>
    <row r="69" spans="1:6" ht="19.5" customHeight="1">
      <c r="A69" s="8">
        <v>1017058</v>
      </c>
      <c r="B69" s="17" t="s">
        <v>255</v>
      </c>
      <c r="C69" s="17">
        <v>2</v>
      </c>
      <c r="D69" s="113">
        <v>2</v>
      </c>
      <c r="E69" s="113">
        <v>6</v>
      </c>
      <c r="F69" s="113"/>
    </row>
    <row r="70" spans="1:6" ht="15">
      <c r="A70" s="8">
        <v>1017059</v>
      </c>
      <c r="B70" s="17" t="s">
        <v>256</v>
      </c>
      <c r="C70" s="17">
        <v>2</v>
      </c>
      <c r="D70" s="113">
        <v>2</v>
      </c>
      <c r="E70" s="113">
        <v>6</v>
      </c>
      <c r="F70" s="113"/>
    </row>
    <row r="71" spans="1:6" ht="15">
      <c r="A71" s="8">
        <v>1013873</v>
      </c>
      <c r="B71" s="17" t="s">
        <v>257</v>
      </c>
      <c r="C71" s="17">
        <v>2</v>
      </c>
      <c r="D71" s="113">
        <v>2</v>
      </c>
      <c r="E71" s="113">
        <v>7</v>
      </c>
      <c r="F71" s="113"/>
    </row>
    <row r="72" spans="1:6" ht="19.5" customHeight="1">
      <c r="A72" s="8">
        <v>1017060</v>
      </c>
      <c r="B72" s="17" t="s">
        <v>258</v>
      </c>
      <c r="C72" s="17">
        <v>2</v>
      </c>
      <c r="D72" s="113">
        <v>2</v>
      </c>
      <c r="E72" s="113">
        <v>7</v>
      </c>
      <c r="F72" s="113"/>
    </row>
    <row r="73" spans="1:6" ht="15">
      <c r="A73" s="8">
        <v>1011332</v>
      </c>
      <c r="B73" s="17" t="s">
        <v>259</v>
      </c>
      <c r="C73" s="17">
        <v>2</v>
      </c>
      <c r="D73" s="113">
        <v>2</v>
      </c>
      <c r="E73" s="113">
        <v>7</v>
      </c>
      <c r="F73" s="113"/>
    </row>
    <row r="74" spans="1:6" ht="15">
      <c r="A74" s="8">
        <v>1017831</v>
      </c>
      <c r="B74" s="17" t="s">
        <v>260</v>
      </c>
      <c r="C74" s="17">
        <v>2</v>
      </c>
      <c r="D74" s="113">
        <v>2</v>
      </c>
      <c r="E74" s="113">
        <v>7</v>
      </c>
      <c r="F74" s="113"/>
    </row>
    <row r="75" ht="14.25">
      <c r="C75" s="96">
        <v>15.5</v>
      </c>
    </row>
    <row r="76" ht="15"/>
    <row r="77" spans="1:6" ht="15">
      <c r="A77" s="109" t="s">
        <v>197</v>
      </c>
      <c r="B77" s="110" t="s">
        <v>2</v>
      </c>
      <c r="C77" s="110" t="s">
        <v>3</v>
      </c>
      <c r="D77" s="110" t="s">
        <v>198</v>
      </c>
      <c r="E77" s="110" t="s">
        <v>199</v>
      </c>
      <c r="F77" s="110" t="s">
        <v>200</v>
      </c>
    </row>
    <row r="78" spans="1:6" ht="15">
      <c r="A78" s="8">
        <v>1420009</v>
      </c>
      <c r="B78" s="17" t="s">
        <v>261</v>
      </c>
      <c r="C78" s="17">
        <v>1</v>
      </c>
      <c r="D78" s="17">
        <v>1</v>
      </c>
      <c r="E78" s="113">
        <v>6</v>
      </c>
      <c r="F78" s="113"/>
    </row>
    <row r="79" spans="1:6" ht="15">
      <c r="A79" s="8">
        <v>1120031</v>
      </c>
      <c r="B79" s="17" t="s">
        <v>262</v>
      </c>
      <c r="C79" s="17">
        <v>2</v>
      </c>
      <c r="D79" s="17">
        <v>2</v>
      </c>
      <c r="E79" s="113">
        <v>2</v>
      </c>
      <c r="F79" s="113"/>
    </row>
    <row r="80" spans="1:6" ht="15">
      <c r="A80" s="8">
        <v>1019006</v>
      </c>
      <c r="B80" s="17" t="s">
        <v>263</v>
      </c>
      <c r="C80" s="17">
        <v>6.5</v>
      </c>
      <c r="D80" s="17">
        <v>6.5</v>
      </c>
      <c r="E80" s="113">
        <v>8</v>
      </c>
      <c r="F80" s="113"/>
    </row>
    <row r="81" spans="1:6" ht="15">
      <c r="A81" s="8">
        <v>1010180</v>
      </c>
      <c r="B81" s="17" t="s">
        <v>264</v>
      </c>
      <c r="C81" s="17">
        <v>2</v>
      </c>
      <c r="D81" s="17">
        <v>2</v>
      </c>
      <c r="E81" s="113">
        <v>7</v>
      </c>
      <c r="F81" s="113"/>
    </row>
    <row r="82" spans="1:6" ht="15">
      <c r="A82" s="8">
        <v>1019019</v>
      </c>
      <c r="B82" s="17" t="s">
        <v>265</v>
      </c>
      <c r="C82" s="17">
        <v>2</v>
      </c>
      <c r="D82" s="17">
        <v>2</v>
      </c>
      <c r="E82" s="113">
        <v>3</v>
      </c>
      <c r="F82" s="113"/>
    </row>
    <row r="83" spans="1:6" ht="15">
      <c r="A83" s="8">
        <v>1011014</v>
      </c>
      <c r="B83" s="17" t="s">
        <v>266</v>
      </c>
      <c r="C83" s="17">
        <v>1</v>
      </c>
      <c r="D83" s="17">
        <v>1</v>
      </c>
      <c r="E83" s="113">
        <v>4</v>
      </c>
      <c r="F83" s="113"/>
    </row>
    <row r="84" spans="1:6" ht="15">
      <c r="A84" s="8">
        <v>1011030</v>
      </c>
      <c r="B84" s="17" t="s">
        <v>267</v>
      </c>
      <c r="C84" s="17">
        <v>3</v>
      </c>
      <c r="D84" s="17">
        <v>3</v>
      </c>
      <c r="E84" s="113">
        <v>5</v>
      </c>
      <c r="F84" s="113"/>
    </row>
    <row r="85" spans="1:6" ht="15">
      <c r="A85" s="8">
        <v>1017068</v>
      </c>
      <c r="B85" s="17" t="s">
        <v>268</v>
      </c>
      <c r="C85" s="17">
        <v>1</v>
      </c>
      <c r="D85" s="17">
        <v>1</v>
      </c>
      <c r="E85" s="113">
        <v>5</v>
      </c>
      <c r="F85" s="113"/>
    </row>
    <row r="86" spans="1:6" ht="15">
      <c r="A86" s="8">
        <v>1017069</v>
      </c>
      <c r="B86" s="17" t="s">
        <v>269</v>
      </c>
      <c r="C86" s="17">
        <v>2</v>
      </c>
      <c r="D86" s="17">
        <v>2</v>
      </c>
      <c r="E86" s="113">
        <v>5</v>
      </c>
      <c r="F86" s="113"/>
    </row>
    <row r="87" spans="1:6" ht="15">
      <c r="A87" s="8">
        <v>1017070</v>
      </c>
      <c r="B87" s="17" t="s">
        <v>270</v>
      </c>
      <c r="C87" s="17">
        <v>3</v>
      </c>
      <c r="D87" s="17">
        <v>3</v>
      </c>
      <c r="E87" s="113">
        <v>6</v>
      </c>
      <c r="F87" s="113"/>
    </row>
    <row r="88" spans="1:6" ht="15">
      <c r="A88" s="8">
        <v>1017071</v>
      </c>
      <c r="B88" s="17" t="s">
        <v>271</v>
      </c>
      <c r="C88" s="17">
        <v>3</v>
      </c>
      <c r="D88" s="17">
        <v>3</v>
      </c>
      <c r="E88" s="113">
        <v>7</v>
      </c>
      <c r="F88" s="113"/>
    </row>
    <row r="89" spans="1:6" ht="15">
      <c r="A89" s="8">
        <v>1017031</v>
      </c>
      <c r="B89" s="17" t="s">
        <v>272</v>
      </c>
      <c r="C89" s="17">
        <v>2</v>
      </c>
      <c r="D89" s="17">
        <v>2</v>
      </c>
      <c r="E89" s="113">
        <v>8</v>
      </c>
      <c r="F89" s="113"/>
    </row>
    <row r="90" spans="1:6" ht="15">
      <c r="A90" s="13"/>
      <c r="B90" s="15" t="s">
        <v>273</v>
      </c>
      <c r="C90" s="15">
        <v>1</v>
      </c>
      <c r="D90" s="15">
        <v>1</v>
      </c>
      <c r="E90" s="114">
        <v>7</v>
      </c>
      <c r="F90" s="114"/>
    </row>
    <row r="91" spans="1:6" ht="15">
      <c r="A91" s="13"/>
      <c r="B91" s="15" t="s">
        <v>274</v>
      </c>
      <c r="C91" s="15">
        <v>3</v>
      </c>
      <c r="D91" s="15">
        <v>3</v>
      </c>
      <c r="E91" s="114">
        <v>7</v>
      </c>
      <c r="F91" s="114"/>
    </row>
    <row r="92" ht="14.25">
      <c r="C92" s="96">
        <f>SUM(C78:C91)</f>
        <v>32.5</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M31"/>
  <sheetViews>
    <sheetView zoomScaleSheetLayoutView="100" workbookViewId="0" topLeftCell="A4">
      <selection activeCell="AB34" sqref="AB34"/>
    </sheetView>
  </sheetViews>
  <sheetFormatPr defaultColWidth="9.00390625" defaultRowHeight="14.25"/>
  <cols>
    <col min="1" max="1" width="3.375" style="18" customWidth="1"/>
    <col min="2" max="2" width="13.875" style="19" customWidth="1"/>
    <col min="3" max="3" width="3.375" style="18" customWidth="1"/>
    <col min="4" max="4" width="3.125" style="18" customWidth="1"/>
    <col min="5" max="5" width="3.875" style="18" customWidth="1"/>
    <col min="6" max="6" width="3.50390625" style="18" customWidth="1"/>
    <col min="7" max="7" width="3.375" style="18" customWidth="1"/>
    <col min="8" max="8" width="2.625" style="18" customWidth="1"/>
    <col min="9" max="9" width="3.50390625" style="18" customWidth="1"/>
    <col min="10" max="10" width="3.125" style="18" customWidth="1"/>
    <col min="11" max="11" width="3.50390625" style="18" customWidth="1"/>
    <col min="12" max="12" width="2.125" style="18" customWidth="1"/>
    <col min="13" max="13" width="2.50390625" style="18" customWidth="1"/>
    <col min="14" max="14" width="3.625" style="18" customWidth="1"/>
    <col min="15" max="17" width="2.125" style="18" customWidth="1"/>
    <col min="18" max="19" width="2.375" style="18" customWidth="1"/>
    <col min="20" max="22" width="2.125" style="18" customWidth="1"/>
    <col min="23" max="25" width="2.375" style="18" customWidth="1"/>
    <col min="26" max="27" width="9.00390625" style="18" customWidth="1"/>
    <col min="28" max="28" width="7.625" style="18" customWidth="1"/>
    <col min="29" max="29" width="3.125" style="18" hidden="1" customWidth="1"/>
    <col min="30" max="30" width="20.50390625" style="18" customWidth="1"/>
    <col min="31" max="16384" width="9.00390625" style="18" customWidth="1"/>
  </cols>
  <sheetData>
    <row r="1" spans="1:25" ht="21" customHeight="1">
      <c r="A1" s="20" t="s">
        <v>275</v>
      </c>
      <c r="B1" s="21"/>
      <c r="C1" s="21"/>
      <c r="D1" s="21"/>
      <c r="E1" s="21"/>
      <c r="F1" s="21"/>
      <c r="G1" s="21"/>
      <c r="H1" s="21"/>
      <c r="I1" s="21"/>
      <c r="J1" s="21"/>
      <c r="K1" s="21"/>
      <c r="L1" s="21"/>
      <c r="M1" s="21"/>
      <c r="N1" s="21"/>
      <c r="O1" s="21"/>
      <c r="P1" s="21"/>
      <c r="Q1" s="21"/>
      <c r="R1" s="21"/>
      <c r="S1" s="21"/>
      <c r="T1" s="21"/>
      <c r="U1" s="21"/>
      <c r="V1" s="21"/>
      <c r="W1" s="21"/>
      <c r="X1" s="21"/>
      <c r="Y1" s="21"/>
    </row>
    <row r="2" spans="1:25" ht="16.5" customHeight="1">
      <c r="A2" s="22" t="s">
        <v>1</v>
      </c>
      <c r="B2" s="23" t="s">
        <v>2</v>
      </c>
      <c r="C2" s="24" t="s">
        <v>3</v>
      </c>
      <c r="D2" s="25" t="s">
        <v>4</v>
      </c>
      <c r="E2" s="26" t="s">
        <v>276</v>
      </c>
      <c r="F2" s="27"/>
      <c r="G2" s="27"/>
      <c r="H2" s="27"/>
      <c r="I2" s="27"/>
      <c r="J2" s="27"/>
      <c r="K2" s="27"/>
      <c r="L2" s="31" t="s">
        <v>6</v>
      </c>
      <c r="M2" s="31" t="s">
        <v>7</v>
      </c>
      <c r="N2" s="31" t="s">
        <v>8</v>
      </c>
      <c r="O2" s="25" t="s">
        <v>277</v>
      </c>
      <c r="P2" s="25"/>
      <c r="Q2" s="25"/>
      <c r="R2" s="25"/>
      <c r="S2" s="25"/>
      <c r="T2" s="25"/>
      <c r="U2" s="25"/>
      <c r="V2" s="25"/>
      <c r="W2" s="25"/>
      <c r="X2" s="25"/>
      <c r="Y2" s="25"/>
    </row>
    <row r="3" spans="1:34" ht="16.5" customHeight="1">
      <c r="A3" s="28"/>
      <c r="B3" s="29"/>
      <c r="C3" s="30"/>
      <c r="D3" s="25"/>
      <c r="E3" s="26" t="s">
        <v>10</v>
      </c>
      <c r="F3" s="27"/>
      <c r="G3" s="27"/>
      <c r="H3" s="27"/>
      <c r="I3" s="27"/>
      <c r="J3" s="48"/>
      <c r="K3" s="49" t="s">
        <v>11</v>
      </c>
      <c r="L3" s="31"/>
      <c r="M3" s="31"/>
      <c r="N3" s="31"/>
      <c r="O3" s="31">
        <v>1</v>
      </c>
      <c r="P3" s="31">
        <v>2</v>
      </c>
      <c r="Q3" s="31">
        <v>3</v>
      </c>
      <c r="R3" s="31">
        <v>4</v>
      </c>
      <c r="S3" s="31">
        <v>5</v>
      </c>
      <c r="T3" s="31">
        <v>6</v>
      </c>
      <c r="U3" s="31">
        <v>7</v>
      </c>
      <c r="V3" s="31">
        <v>8</v>
      </c>
      <c r="W3" s="31" t="s">
        <v>15</v>
      </c>
      <c r="X3" s="31" t="s">
        <v>16</v>
      </c>
      <c r="Y3" s="31" t="s">
        <v>17</v>
      </c>
      <c r="AE3" s="18" t="s">
        <v>278</v>
      </c>
      <c r="AF3" s="18" t="s">
        <v>278</v>
      </c>
      <c r="AG3" s="18" t="s">
        <v>278</v>
      </c>
      <c r="AH3" s="18" t="s">
        <v>279</v>
      </c>
    </row>
    <row r="4" spans="1:34" ht="16.5" customHeight="1">
      <c r="A4" s="28"/>
      <c r="B4" s="29"/>
      <c r="C4" s="30"/>
      <c r="D4" s="25"/>
      <c r="E4" s="31" t="s">
        <v>18</v>
      </c>
      <c r="F4" s="31" t="s">
        <v>19</v>
      </c>
      <c r="G4" s="31" t="s">
        <v>20</v>
      </c>
      <c r="H4" s="32" t="s">
        <v>21</v>
      </c>
      <c r="I4" s="31" t="s">
        <v>22</v>
      </c>
      <c r="J4" s="31" t="s">
        <v>23</v>
      </c>
      <c r="K4" s="50"/>
      <c r="L4" s="31"/>
      <c r="M4" s="31"/>
      <c r="N4" s="31"/>
      <c r="O4" s="31"/>
      <c r="P4" s="31"/>
      <c r="Q4" s="31"/>
      <c r="R4" s="31"/>
      <c r="S4" s="31"/>
      <c r="T4" s="31"/>
      <c r="U4" s="31"/>
      <c r="V4" s="31"/>
      <c r="W4" s="31"/>
      <c r="X4" s="31"/>
      <c r="Y4" s="31"/>
      <c r="AD4" s="18" t="s">
        <v>280</v>
      </c>
      <c r="AE4" s="18">
        <v>4</v>
      </c>
      <c r="AF4" s="18">
        <v>4</v>
      </c>
      <c r="AG4" s="18">
        <v>3</v>
      </c>
      <c r="AH4" s="18">
        <v>3</v>
      </c>
    </row>
    <row r="5" spans="1:34" ht="25.5" customHeight="1">
      <c r="A5" s="33"/>
      <c r="B5" s="29"/>
      <c r="C5" s="34"/>
      <c r="D5" s="25"/>
      <c r="E5" s="31"/>
      <c r="F5" s="31"/>
      <c r="G5" s="31"/>
      <c r="H5" s="35"/>
      <c r="I5" s="31"/>
      <c r="J5" s="31"/>
      <c r="K5" s="50"/>
      <c r="L5" s="31"/>
      <c r="M5" s="31"/>
      <c r="N5" s="31"/>
      <c r="O5" s="31"/>
      <c r="P5" s="31"/>
      <c r="Q5" s="31"/>
      <c r="R5" s="31"/>
      <c r="S5" s="31"/>
      <c r="T5" s="31"/>
      <c r="U5" s="31"/>
      <c r="V5" s="31"/>
      <c r="W5" s="52"/>
      <c r="X5" s="52"/>
      <c r="Y5" s="52"/>
      <c r="AD5" s="18" t="s">
        <v>281</v>
      </c>
      <c r="AE5" s="18">
        <v>3</v>
      </c>
      <c r="AF5" s="18">
        <v>3</v>
      </c>
      <c r="AG5" s="18">
        <v>3</v>
      </c>
      <c r="AH5" s="18">
        <v>3</v>
      </c>
    </row>
    <row r="6" spans="1:34" ht="19.5" customHeight="1">
      <c r="A6" s="36" t="s">
        <v>282</v>
      </c>
      <c r="B6" s="37"/>
      <c r="C6" s="37"/>
      <c r="D6" s="38"/>
      <c r="E6" s="37"/>
      <c r="F6" s="38"/>
      <c r="G6" s="39"/>
      <c r="H6" s="39"/>
      <c r="I6" s="39"/>
      <c r="J6" s="39"/>
      <c r="K6" s="39"/>
      <c r="L6" s="39"/>
      <c r="M6" s="39"/>
      <c r="N6" s="39"/>
      <c r="O6" s="51"/>
      <c r="P6" s="51"/>
      <c r="Q6" s="51"/>
      <c r="R6" s="53"/>
      <c r="S6" s="53"/>
      <c r="T6" s="53"/>
      <c r="U6" s="53"/>
      <c r="V6" s="53"/>
      <c r="W6" s="31"/>
      <c r="X6" s="31"/>
      <c r="Y6" s="31"/>
      <c r="AD6" s="18" t="s">
        <v>283</v>
      </c>
      <c r="AE6" s="18">
        <v>3</v>
      </c>
      <c r="AF6" s="18">
        <v>3</v>
      </c>
      <c r="AG6" s="18">
        <v>3</v>
      </c>
      <c r="AH6" s="18">
        <v>3</v>
      </c>
    </row>
    <row r="7" spans="1:34" ht="19.5" customHeight="1">
      <c r="A7" s="40"/>
      <c r="B7" s="37"/>
      <c r="C7" s="37"/>
      <c r="D7" s="38"/>
      <c r="E7" s="37"/>
      <c r="F7" s="38"/>
      <c r="G7" s="39"/>
      <c r="H7" s="39"/>
      <c r="I7" s="39"/>
      <c r="J7" s="39"/>
      <c r="K7" s="39"/>
      <c r="L7" s="39"/>
      <c r="M7" s="39"/>
      <c r="N7" s="39"/>
      <c r="O7" s="51"/>
      <c r="P7" s="51"/>
      <c r="Q7" s="51"/>
      <c r="R7" s="53"/>
      <c r="S7" s="53"/>
      <c r="T7" s="53"/>
      <c r="U7" s="53"/>
      <c r="V7" s="53"/>
      <c r="W7" s="31"/>
      <c r="X7" s="31"/>
      <c r="Y7" s="31"/>
      <c r="AD7" s="18" t="s">
        <v>231</v>
      </c>
      <c r="AE7" s="18">
        <v>2.5</v>
      </c>
      <c r="AF7" s="18">
        <v>2</v>
      </c>
      <c r="AG7" s="18">
        <v>3</v>
      </c>
      <c r="AH7" s="18">
        <v>3</v>
      </c>
    </row>
    <row r="8" spans="1:34" ht="19.5" customHeight="1">
      <c r="A8" s="40"/>
      <c r="B8" s="37"/>
      <c r="C8" s="37"/>
      <c r="D8" s="38"/>
      <c r="E8" s="37"/>
      <c r="F8" s="38"/>
      <c r="G8" s="39"/>
      <c r="H8" s="39"/>
      <c r="I8" s="39"/>
      <c r="J8" s="39"/>
      <c r="K8" s="39"/>
      <c r="L8" s="39"/>
      <c r="M8" s="39"/>
      <c r="N8" s="39"/>
      <c r="O8" s="51"/>
      <c r="P8" s="51"/>
      <c r="Q8" s="51"/>
      <c r="R8" s="53"/>
      <c r="S8" s="53"/>
      <c r="T8" s="53"/>
      <c r="U8" s="53"/>
      <c r="V8" s="53"/>
      <c r="W8" s="31"/>
      <c r="X8" s="31"/>
      <c r="Y8" s="31"/>
      <c r="AD8" s="18" t="s">
        <v>232</v>
      </c>
      <c r="AE8" s="18">
        <v>1.5</v>
      </c>
      <c r="AF8" s="18">
        <v>2</v>
      </c>
      <c r="AG8" s="18">
        <v>2</v>
      </c>
      <c r="AH8" s="18">
        <v>2</v>
      </c>
    </row>
    <row r="9" spans="1:34" ht="19.5" customHeight="1">
      <c r="A9" s="40"/>
      <c r="B9" s="37"/>
      <c r="C9" s="37"/>
      <c r="D9" s="38"/>
      <c r="E9" s="37"/>
      <c r="F9" s="38"/>
      <c r="G9" s="39"/>
      <c r="H9" s="39"/>
      <c r="I9" s="39"/>
      <c r="J9" s="39"/>
      <c r="K9" s="39"/>
      <c r="L9" s="39"/>
      <c r="M9" s="39"/>
      <c r="N9" s="39"/>
      <c r="O9" s="51"/>
      <c r="P9" s="51"/>
      <c r="Q9" s="51"/>
      <c r="R9" s="53"/>
      <c r="S9" s="53"/>
      <c r="T9" s="53"/>
      <c r="U9" s="53"/>
      <c r="V9" s="54"/>
      <c r="W9" s="31"/>
      <c r="X9" s="31"/>
      <c r="Y9" s="31"/>
      <c r="AD9" s="18" t="s">
        <v>233</v>
      </c>
      <c r="AE9" s="18">
        <v>2</v>
      </c>
      <c r="AF9" s="18">
        <v>2</v>
      </c>
      <c r="AG9" s="18">
        <v>2</v>
      </c>
      <c r="AH9" s="18">
        <v>2.5</v>
      </c>
    </row>
    <row r="10" spans="1:34" ht="19.5" customHeight="1">
      <c r="A10" s="40"/>
      <c r="B10" s="37"/>
      <c r="C10" s="37"/>
      <c r="D10" s="38"/>
      <c r="E10" s="37"/>
      <c r="F10" s="38"/>
      <c r="G10" s="39"/>
      <c r="H10" s="39"/>
      <c r="I10" s="39"/>
      <c r="J10" s="39"/>
      <c r="K10" s="39"/>
      <c r="L10" s="39"/>
      <c r="M10" s="39"/>
      <c r="N10" s="39"/>
      <c r="O10" s="51"/>
      <c r="P10" s="51"/>
      <c r="Q10" s="51"/>
      <c r="R10" s="53"/>
      <c r="S10" s="53"/>
      <c r="T10" s="53"/>
      <c r="U10" s="53"/>
      <c r="V10" s="53"/>
      <c r="W10" s="31"/>
      <c r="X10" s="31"/>
      <c r="Y10" s="31"/>
      <c r="AE10">
        <f>SUM(AE4:AE9)</f>
        <v>16</v>
      </c>
      <c r="AF10">
        <f>SUM(AF4:AF9)</f>
        <v>16</v>
      </c>
      <c r="AG10">
        <f>SUM(AG4:AG9)</f>
        <v>16</v>
      </c>
      <c r="AH10">
        <f>SUM(AH4:AH9)</f>
        <v>16.5</v>
      </c>
    </row>
    <row r="11" spans="1:33" ht="19.5" customHeight="1">
      <c r="A11" s="40"/>
      <c r="B11" s="37"/>
      <c r="C11" s="37"/>
      <c r="D11" s="38"/>
      <c r="E11" s="37"/>
      <c r="F11" s="38"/>
      <c r="G11" s="39"/>
      <c r="H11" s="39"/>
      <c r="I11" s="39"/>
      <c r="J11" s="39"/>
      <c r="K11" s="39"/>
      <c r="L11" s="39"/>
      <c r="M11" s="39"/>
      <c r="N11" s="39"/>
      <c r="O11" s="51"/>
      <c r="P11" s="51"/>
      <c r="Q11" s="51"/>
      <c r="R11" s="53"/>
      <c r="S11" s="53"/>
      <c r="T11" s="53"/>
      <c r="U11" s="53"/>
      <c r="V11" s="53"/>
      <c r="W11" s="31"/>
      <c r="X11" s="31"/>
      <c r="Y11" s="31"/>
      <c r="AE11" s="4" t="s">
        <v>284</v>
      </c>
      <c r="AF11" s="4" t="s">
        <v>285</v>
      </c>
      <c r="AG11" s="4" t="s">
        <v>286</v>
      </c>
    </row>
    <row r="12" spans="1:25" ht="19.5" customHeight="1">
      <c r="A12" s="40"/>
      <c r="B12" s="37"/>
      <c r="C12" s="37"/>
      <c r="D12" s="38"/>
      <c r="E12" s="37"/>
      <c r="F12" s="38"/>
      <c r="G12" s="39"/>
      <c r="H12" s="39"/>
      <c r="I12" s="39"/>
      <c r="J12" s="39"/>
      <c r="K12" s="39"/>
      <c r="L12" s="39"/>
      <c r="M12" s="39"/>
      <c r="N12" s="39"/>
      <c r="O12" s="51"/>
      <c r="P12" s="51"/>
      <c r="Q12" s="51"/>
      <c r="R12" s="53"/>
      <c r="S12" s="53"/>
      <c r="T12" s="53"/>
      <c r="U12" s="53"/>
      <c r="V12" s="53"/>
      <c r="W12" s="31"/>
      <c r="X12" s="31"/>
      <c r="Y12" s="31"/>
    </row>
    <row r="13" spans="1:25" ht="19.5" customHeight="1">
      <c r="A13" s="40"/>
      <c r="B13" s="37"/>
      <c r="C13" s="37"/>
      <c r="D13" s="38"/>
      <c r="E13" s="37"/>
      <c r="F13" s="38"/>
      <c r="G13" s="39"/>
      <c r="H13" s="39"/>
      <c r="I13" s="39"/>
      <c r="J13" s="39"/>
      <c r="K13" s="39"/>
      <c r="L13" s="39"/>
      <c r="M13" s="39"/>
      <c r="N13" s="39"/>
      <c r="O13" s="51"/>
      <c r="P13" s="51"/>
      <c r="Q13" s="51"/>
      <c r="R13" s="53"/>
      <c r="S13" s="53"/>
      <c r="T13" s="53"/>
      <c r="U13" s="53"/>
      <c r="V13" s="53"/>
      <c r="W13" s="51"/>
      <c r="X13" s="51"/>
      <c r="Y13" s="51"/>
    </row>
    <row r="14" spans="1:25" ht="19.5" customHeight="1">
      <c r="A14" s="40"/>
      <c r="B14" s="37"/>
      <c r="C14" s="37"/>
      <c r="D14" s="38"/>
      <c r="E14" s="37"/>
      <c r="F14" s="38"/>
      <c r="G14" s="39"/>
      <c r="H14" s="39"/>
      <c r="I14" s="39"/>
      <c r="J14" s="39"/>
      <c r="K14" s="39"/>
      <c r="L14" s="39"/>
      <c r="M14" s="39"/>
      <c r="N14" s="39"/>
      <c r="O14" s="51"/>
      <c r="P14" s="51"/>
      <c r="Q14" s="51"/>
      <c r="R14" s="53"/>
      <c r="S14" s="53"/>
      <c r="T14" s="53"/>
      <c r="U14" s="53"/>
      <c r="V14" s="53"/>
      <c r="W14" s="55"/>
      <c r="X14" s="55"/>
      <c r="Y14" s="55"/>
    </row>
    <row r="15" spans="1:36" ht="19.5" customHeight="1">
      <c r="A15" s="40"/>
      <c r="B15" s="37"/>
      <c r="C15" s="37"/>
      <c r="D15" s="38"/>
      <c r="E15" s="37"/>
      <c r="F15" s="38"/>
      <c r="G15" s="39"/>
      <c r="H15" s="39"/>
      <c r="I15" s="39"/>
      <c r="J15" s="39"/>
      <c r="K15" s="39"/>
      <c r="L15" s="39"/>
      <c r="M15" s="39"/>
      <c r="N15" s="39"/>
      <c r="O15" s="51"/>
      <c r="P15" s="51"/>
      <c r="Q15" s="51"/>
      <c r="R15" s="53"/>
      <c r="S15" s="53"/>
      <c r="T15" s="53"/>
      <c r="U15" s="53"/>
      <c r="V15" s="53"/>
      <c r="W15" s="55"/>
      <c r="X15" s="55"/>
      <c r="Y15" s="55"/>
      <c r="AJ15">
        <f>30.5/150</f>
        <v>0.20333333333333334</v>
      </c>
    </row>
    <row r="16" spans="1:25" ht="19.5" customHeight="1">
      <c r="A16" s="40"/>
      <c r="B16" s="37"/>
      <c r="C16" s="37"/>
      <c r="D16" s="38"/>
      <c r="E16" s="37"/>
      <c r="F16" s="38"/>
      <c r="G16" s="39"/>
      <c r="H16" s="39"/>
      <c r="I16" s="39"/>
      <c r="J16" s="39"/>
      <c r="K16" s="39"/>
      <c r="L16" s="39"/>
      <c r="M16" s="39"/>
      <c r="N16" s="39"/>
      <c r="O16" s="51"/>
      <c r="P16" s="51"/>
      <c r="Q16" s="51"/>
      <c r="R16" s="53"/>
      <c r="S16" s="53"/>
      <c r="T16" s="53"/>
      <c r="U16" s="53"/>
      <c r="V16" s="53"/>
      <c r="W16" s="55"/>
      <c r="X16" s="55"/>
      <c r="Y16" s="55"/>
    </row>
    <row r="17" spans="1:37" ht="19.5" customHeight="1">
      <c r="A17" s="41"/>
      <c r="B17" s="37"/>
      <c r="C17" s="37"/>
      <c r="D17" s="38"/>
      <c r="E17" s="37"/>
      <c r="F17" s="38"/>
      <c r="G17" s="39"/>
      <c r="H17" s="39"/>
      <c r="I17" s="39"/>
      <c r="J17" s="39"/>
      <c r="K17" s="39"/>
      <c r="L17" s="39"/>
      <c r="M17" s="39"/>
      <c r="N17" s="39"/>
      <c r="O17" s="51"/>
      <c r="P17" s="51"/>
      <c r="Q17" s="51"/>
      <c r="R17" s="53"/>
      <c r="S17" s="53"/>
      <c r="T17" s="53"/>
      <c r="U17" s="53"/>
      <c r="V17" s="53"/>
      <c r="W17" s="55"/>
      <c r="X17" s="55"/>
      <c r="Y17" s="63"/>
      <c r="AG17" s="67"/>
      <c r="AH17" s="67">
        <v>25.5</v>
      </c>
      <c r="AI17" s="67">
        <v>16</v>
      </c>
      <c r="AJ17" s="67">
        <v>15.5</v>
      </c>
      <c r="AK17">
        <f>SUM(AG17:AJ17)</f>
        <v>57</v>
      </c>
    </row>
    <row r="18" spans="1:25" ht="19.5" customHeight="1">
      <c r="A18" s="42" t="s">
        <v>287</v>
      </c>
      <c r="B18" s="37"/>
      <c r="C18" s="37"/>
      <c r="D18" s="38"/>
      <c r="E18" s="37"/>
      <c r="F18" s="38"/>
      <c r="G18" s="39"/>
      <c r="H18" s="39"/>
      <c r="I18" s="39"/>
      <c r="J18" s="39"/>
      <c r="K18" s="39"/>
      <c r="L18" s="39"/>
      <c r="M18" s="39"/>
      <c r="N18" s="39"/>
      <c r="O18" s="51"/>
      <c r="P18" s="51"/>
      <c r="Q18" s="51"/>
      <c r="R18" s="53"/>
      <c r="S18" s="53"/>
      <c r="T18" s="53"/>
      <c r="U18" s="53"/>
      <c r="V18" s="53"/>
      <c r="W18" s="56"/>
      <c r="X18" s="56"/>
      <c r="Y18" s="56"/>
    </row>
    <row r="19" spans="1:25" ht="19.5" customHeight="1">
      <c r="A19" s="36" t="s">
        <v>288</v>
      </c>
      <c r="B19" s="37"/>
      <c r="C19" s="37"/>
      <c r="D19" s="38"/>
      <c r="E19" s="37"/>
      <c r="F19" s="38"/>
      <c r="G19" s="39"/>
      <c r="H19" s="39"/>
      <c r="I19" s="39"/>
      <c r="J19" s="39"/>
      <c r="K19" s="39"/>
      <c r="L19" s="39"/>
      <c r="M19" s="39"/>
      <c r="N19" s="39"/>
      <c r="O19" s="51"/>
      <c r="P19" s="51"/>
      <c r="Q19" s="51"/>
      <c r="R19" s="53"/>
      <c r="S19" s="53"/>
      <c r="T19" s="53"/>
      <c r="U19" s="53"/>
      <c r="V19" s="53"/>
      <c r="W19" s="57"/>
      <c r="X19" s="58"/>
      <c r="Y19" s="58"/>
    </row>
    <row r="20" spans="1:25" ht="19.5" customHeight="1">
      <c r="A20" s="40"/>
      <c r="B20" s="37"/>
      <c r="C20" s="37"/>
      <c r="D20" s="38"/>
      <c r="E20" s="37"/>
      <c r="F20" s="38"/>
      <c r="G20" s="39"/>
      <c r="H20" s="39"/>
      <c r="I20" s="39"/>
      <c r="J20" s="39"/>
      <c r="K20" s="39"/>
      <c r="L20" s="39"/>
      <c r="M20" s="39"/>
      <c r="N20" s="39"/>
      <c r="O20" s="51"/>
      <c r="P20" s="51"/>
      <c r="Q20" s="51"/>
      <c r="R20" s="53"/>
      <c r="S20" s="53"/>
      <c r="T20" s="53"/>
      <c r="U20" s="53"/>
      <c r="V20" s="53"/>
      <c r="W20" s="57"/>
      <c r="X20" s="58"/>
      <c r="Y20" s="58"/>
    </row>
    <row r="21" spans="1:39" ht="19.5" customHeight="1">
      <c r="A21" s="40"/>
      <c r="B21" s="37"/>
      <c r="C21" s="37"/>
      <c r="D21" s="38"/>
      <c r="E21" s="37"/>
      <c r="F21" s="38"/>
      <c r="G21" s="39"/>
      <c r="H21" s="39"/>
      <c r="I21" s="39"/>
      <c r="J21" s="39"/>
      <c r="K21" s="39"/>
      <c r="L21" s="39"/>
      <c r="M21" s="39"/>
      <c r="N21" s="39"/>
      <c r="O21" s="51"/>
      <c r="P21" s="51"/>
      <c r="Q21" s="51"/>
      <c r="R21" s="53"/>
      <c r="S21" s="53"/>
      <c r="T21" s="53"/>
      <c r="U21" s="53"/>
      <c r="V21" s="53"/>
      <c r="W21" s="57"/>
      <c r="X21" s="57"/>
      <c r="Y21" s="64"/>
      <c r="AD21" s="65" t="s">
        <v>289</v>
      </c>
      <c r="AE21" s="65" t="s">
        <v>290</v>
      </c>
      <c r="AF21" s="65" t="s">
        <v>211</v>
      </c>
      <c r="AG21" s="74" t="s">
        <v>291</v>
      </c>
      <c r="AH21" s="65" t="s">
        <v>292</v>
      </c>
      <c r="AI21" s="65" t="s">
        <v>293</v>
      </c>
      <c r="AJ21" s="65" t="s">
        <v>294</v>
      </c>
      <c r="AK21" s="65" t="s">
        <v>295</v>
      </c>
      <c r="AL21" s="65" t="s">
        <v>296</v>
      </c>
      <c r="AM21" s="75" t="s">
        <v>287</v>
      </c>
    </row>
    <row r="22" spans="1:39" ht="19.5" customHeight="1">
      <c r="A22" s="40"/>
      <c r="B22" s="43"/>
      <c r="C22" s="37"/>
      <c r="D22" s="38"/>
      <c r="E22" s="37"/>
      <c r="F22" s="38"/>
      <c r="G22" s="39"/>
      <c r="H22" s="39"/>
      <c r="I22" s="39"/>
      <c r="J22" s="39"/>
      <c r="K22" s="39"/>
      <c r="L22" s="39"/>
      <c r="M22" s="39"/>
      <c r="N22" s="39"/>
      <c r="O22" s="51"/>
      <c r="P22" s="51"/>
      <c r="Q22" s="51"/>
      <c r="R22" s="53"/>
      <c r="S22" s="53"/>
      <c r="T22" s="53"/>
      <c r="U22" s="53"/>
      <c r="V22" s="53"/>
      <c r="W22" s="57"/>
      <c r="X22" s="57"/>
      <c r="Y22" s="64"/>
      <c r="AD22" s="66"/>
      <c r="AE22" s="66"/>
      <c r="AF22" s="66"/>
      <c r="AG22" s="76" t="s">
        <v>297</v>
      </c>
      <c r="AH22" s="66"/>
      <c r="AI22" s="66"/>
      <c r="AJ22" s="66"/>
      <c r="AK22" s="66"/>
      <c r="AL22" s="66"/>
      <c r="AM22" s="77"/>
    </row>
    <row r="23" spans="1:39" ht="19.5" customHeight="1">
      <c r="A23" s="40"/>
      <c r="B23" s="37"/>
      <c r="C23" s="37"/>
      <c r="D23" s="38"/>
      <c r="E23" s="37"/>
      <c r="F23" s="38"/>
      <c r="G23" s="39"/>
      <c r="H23" s="39"/>
      <c r="I23" s="39"/>
      <c r="J23" s="39"/>
      <c r="K23" s="39"/>
      <c r="L23" s="39"/>
      <c r="M23" s="39"/>
      <c r="N23" s="39"/>
      <c r="O23" s="51"/>
      <c r="P23" s="51"/>
      <c r="Q23" s="51"/>
      <c r="R23" s="59"/>
      <c r="S23" s="59"/>
      <c r="T23" s="59"/>
      <c r="U23" s="59"/>
      <c r="V23" s="59"/>
      <c r="W23" s="57"/>
      <c r="X23" s="57"/>
      <c r="Y23" s="64"/>
      <c r="AD23" s="66" t="s">
        <v>298</v>
      </c>
      <c r="AE23" s="67">
        <v>27</v>
      </c>
      <c r="AF23" s="67">
        <v>8</v>
      </c>
      <c r="AG23" s="67">
        <v>25.5</v>
      </c>
      <c r="AH23" s="67">
        <v>25.5</v>
      </c>
      <c r="AI23" s="67">
        <v>16</v>
      </c>
      <c r="AJ23" s="67">
        <v>15.5</v>
      </c>
      <c r="AK23" s="67">
        <v>32.5</v>
      </c>
      <c r="AL23" s="67">
        <v>0</v>
      </c>
      <c r="AM23" s="67">
        <f>SUM(AE23:AL23)</f>
        <v>150</v>
      </c>
    </row>
    <row r="24" spans="1:37" ht="19.5" customHeight="1">
      <c r="A24" s="41"/>
      <c r="B24" s="37"/>
      <c r="C24" s="37"/>
      <c r="D24" s="38"/>
      <c r="E24" s="37"/>
      <c r="F24" s="38"/>
      <c r="G24" s="39"/>
      <c r="H24" s="39"/>
      <c r="I24" s="39"/>
      <c r="J24" s="39"/>
      <c r="K24" s="39"/>
      <c r="L24" s="39"/>
      <c r="M24" s="39"/>
      <c r="N24" s="39"/>
      <c r="O24" s="51"/>
      <c r="P24" s="51"/>
      <c r="Q24" s="51"/>
      <c r="R24" s="60"/>
      <c r="S24" s="60"/>
      <c r="T24" s="60"/>
      <c r="U24" s="60"/>
      <c r="V24" s="60"/>
      <c r="W24" s="57"/>
      <c r="X24" s="57"/>
      <c r="Y24" s="64"/>
      <c r="AF24">
        <v>35</v>
      </c>
      <c r="AG24">
        <v>25.5</v>
      </c>
      <c r="AJ24">
        <v>57</v>
      </c>
      <c r="AK24">
        <v>32.5</v>
      </c>
    </row>
    <row r="25" spans="1:38" ht="19.5" customHeight="1">
      <c r="A25" s="42" t="s">
        <v>287</v>
      </c>
      <c r="B25" s="37"/>
      <c r="C25" s="37"/>
      <c r="D25" s="38"/>
      <c r="E25" s="37"/>
      <c r="F25" s="38"/>
      <c r="G25" s="39"/>
      <c r="H25" s="39"/>
      <c r="I25" s="39"/>
      <c r="J25" s="39"/>
      <c r="K25" s="39"/>
      <c r="L25" s="39"/>
      <c r="M25" s="39"/>
      <c r="N25" s="39"/>
      <c r="O25" s="51"/>
      <c r="P25" s="51"/>
      <c r="Q25" s="51"/>
      <c r="R25" s="61"/>
      <c r="S25" s="61"/>
      <c r="T25" s="61"/>
      <c r="U25" s="61"/>
      <c r="V25" s="61"/>
      <c r="W25" s="57"/>
      <c r="X25" s="57"/>
      <c r="Y25" s="64"/>
      <c r="AF25">
        <f>35/150</f>
        <v>0.23333333333333334</v>
      </c>
      <c r="AG25">
        <f>25.5/150</f>
        <v>0.17</v>
      </c>
      <c r="AJ25">
        <f>57/150</f>
        <v>0.38</v>
      </c>
      <c r="AK25">
        <f>32.5/150</f>
        <v>0.21666666666666667</v>
      </c>
      <c r="AL25">
        <f>SUM(AF25:AK25)</f>
        <v>1</v>
      </c>
    </row>
    <row r="26" spans="1:39" ht="19.5" customHeight="1">
      <c r="A26" s="42" t="s">
        <v>299</v>
      </c>
      <c r="B26" s="37"/>
      <c r="C26" s="37"/>
      <c r="D26" s="38"/>
      <c r="E26" s="37"/>
      <c r="F26" s="44"/>
      <c r="G26" s="39"/>
      <c r="H26" s="39"/>
      <c r="I26" s="39"/>
      <c r="J26" s="39"/>
      <c r="K26" s="39"/>
      <c r="L26" s="39"/>
      <c r="M26" s="39"/>
      <c r="N26" s="39"/>
      <c r="O26" s="51"/>
      <c r="P26" s="51"/>
      <c r="Q26" s="51"/>
      <c r="R26" s="61"/>
      <c r="S26" s="61"/>
      <c r="T26" s="61"/>
      <c r="U26" s="61"/>
      <c r="V26" s="61"/>
      <c r="W26" s="57"/>
      <c r="X26" s="57"/>
      <c r="Y26" s="64"/>
      <c r="AD26" s="68" t="s">
        <v>298</v>
      </c>
      <c r="AE26" s="69">
        <v>27</v>
      </c>
      <c r="AF26" s="69">
        <v>8</v>
      </c>
      <c r="AG26" s="69">
        <v>25.5</v>
      </c>
      <c r="AH26" s="69">
        <v>25.5</v>
      </c>
      <c r="AI26" s="69">
        <v>16</v>
      </c>
      <c r="AJ26" s="69">
        <v>15.5</v>
      </c>
      <c r="AK26" s="69">
        <v>32.5</v>
      </c>
      <c r="AL26" s="69">
        <v>0</v>
      </c>
      <c r="AM26" s="69">
        <v>150</v>
      </c>
    </row>
    <row r="27" spans="1:39" ht="19.5" customHeight="1">
      <c r="A27" s="42"/>
      <c r="B27" s="37"/>
      <c r="C27" s="37"/>
      <c r="D27" s="38"/>
      <c r="E27" s="37"/>
      <c r="F27" s="44"/>
      <c r="G27" s="39"/>
      <c r="H27" s="39"/>
      <c r="I27" s="39"/>
      <c r="J27" s="39"/>
      <c r="K27" s="39"/>
      <c r="L27" s="39"/>
      <c r="M27" s="39"/>
      <c r="N27" s="39"/>
      <c r="O27" s="51"/>
      <c r="P27" s="51"/>
      <c r="Q27" s="51"/>
      <c r="R27" s="61"/>
      <c r="S27" s="61"/>
      <c r="T27" s="61"/>
      <c r="U27" s="61"/>
      <c r="V27" s="61"/>
      <c r="W27" s="57"/>
      <c r="X27" s="57"/>
      <c r="Y27" s="64"/>
      <c r="AD27" s="65" t="s">
        <v>300</v>
      </c>
      <c r="AE27" s="70">
        <v>22.5</v>
      </c>
      <c r="AF27" s="71"/>
      <c r="AG27" s="78">
        <v>22.5</v>
      </c>
      <c r="AH27" s="79" t="s">
        <v>301</v>
      </c>
      <c r="AI27" s="80"/>
      <c r="AJ27" s="81"/>
      <c r="AK27" s="79" t="s">
        <v>302</v>
      </c>
      <c r="AL27" s="81"/>
      <c r="AM27" s="82"/>
    </row>
    <row r="28" spans="1:39" ht="19.5" customHeight="1">
      <c r="A28" s="42"/>
      <c r="B28" s="37"/>
      <c r="C28" s="37"/>
      <c r="D28" s="38"/>
      <c r="E28" s="37"/>
      <c r="F28" s="44"/>
      <c r="G28" s="39"/>
      <c r="H28" s="39"/>
      <c r="I28" s="39"/>
      <c r="J28" s="39"/>
      <c r="K28" s="39"/>
      <c r="L28" s="39"/>
      <c r="M28" s="39"/>
      <c r="N28" s="39"/>
      <c r="O28" s="51"/>
      <c r="P28" s="51"/>
      <c r="Q28" s="51"/>
      <c r="R28" s="61"/>
      <c r="S28" s="61"/>
      <c r="T28" s="61"/>
      <c r="U28" s="61"/>
      <c r="V28" s="61"/>
      <c r="W28" s="57"/>
      <c r="X28" s="57"/>
      <c r="Y28" s="58"/>
      <c r="AD28" s="66"/>
      <c r="AE28" s="72">
        <v>-0.15</v>
      </c>
      <c r="AF28" s="73"/>
      <c r="AG28" s="83">
        <v>-0.15</v>
      </c>
      <c r="AH28" s="84"/>
      <c r="AI28" s="85"/>
      <c r="AJ28" s="86"/>
      <c r="AK28" s="84"/>
      <c r="AL28" s="86"/>
      <c r="AM28" s="87"/>
    </row>
    <row r="29" spans="1:25" ht="19.5" customHeight="1">
      <c r="A29" s="42"/>
      <c r="B29" s="37"/>
      <c r="C29" s="37"/>
      <c r="D29" s="38">
        <v>10</v>
      </c>
      <c r="E29" s="37"/>
      <c r="F29" s="44"/>
      <c r="G29" s="39"/>
      <c r="H29" s="39"/>
      <c r="I29" s="39"/>
      <c r="J29" s="39"/>
      <c r="K29" s="39"/>
      <c r="L29" s="39"/>
      <c r="M29" s="39"/>
      <c r="N29" s="39"/>
      <c r="O29" s="51"/>
      <c r="P29" s="51"/>
      <c r="Q29" s="51"/>
      <c r="R29" s="59"/>
      <c r="S29" s="59"/>
      <c r="T29" s="59"/>
      <c r="U29" s="59"/>
      <c r="V29" s="59"/>
      <c r="W29" s="57"/>
      <c r="X29" s="57"/>
      <c r="Y29" s="58"/>
    </row>
    <row r="30" spans="1:25" ht="30" customHeight="1">
      <c r="A30" s="45" t="s">
        <v>303</v>
      </c>
      <c r="B30" s="37"/>
      <c r="C30" s="46"/>
      <c r="D30" s="38"/>
      <c r="E30" s="37"/>
      <c r="F30" s="38"/>
      <c r="G30" s="39"/>
      <c r="H30" s="39"/>
      <c r="I30" s="39"/>
      <c r="J30" s="39"/>
      <c r="K30" s="39"/>
      <c r="L30" s="39"/>
      <c r="M30" s="39"/>
      <c r="N30" s="39"/>
      <c r="O30" s="51"/>
      <c r="P30" s="51"/>
      <c r="Q30" s="51"/>
      <c r="R30" s="62"/>
      <c r="S30" s="62"/>
      <c r="T30" s="62"/>
      <c r="U30" s="62"/>
      <c r="V30" s="62"/>
      <c r="W30" s="57"/>
      <c r="X30" s="58"/>
      <c r="Y30" s="58"/>
    </row>
    <row r="31" spans="1:25" ht="51" customHeight="1">
      <c r="A31" s="47" t="s">
        <v>304</v>
      </c>
      <c r="B31" s="47"/>
      <c r="C31" s="47"/>
      <c r="D31" s="47"/>
      <c r="E31" s="47"/>
      <c r="F31" s="47"/>
      <c r="G31" s="47"/>
      <c r="H31" s="47"/>
      <c r="I31" s="47"/>
      <c r="J31" s="47"/>
      <c r="K31" s="47"/>
      <c r="L31" s="47"/>
      <c r="M31" s="47"/>
      <c r="N31" s="47"/>
      <c r="O31" s="47"/>
      <c r="P31" s="47"/>
      <c r="Q31" s="47"/>
      <c r="R31" s="47"/>
      <c r="S31" s="47"/>
      <c r="T31" s="47"/>
      <c r="U31" s="47"/>
      <c r="V31" s="47"/>
      <c r="W31" s="47"/>
      <c r="X31" s="47"/>
      <c r="Y31" s="47"/>
    </row>
  </sheetData>
  <sheetProtection/>
  <mergeCells count="48">
    <mergeCell ref="A1:Y1"/>
    <mergeCell ref="E2:K2"/>
    <mergeCell ref="O2:Y2"/>
    <mergeCell ref="E3:J3"/>
    <mergeCell ref="AE27:AF27"/>
    <mergeCell ref="AE28:AF28"/>
    <mergeCell ref="A31:Y31"/>
    <mergeCell ref="A2:A5"/>
    <mergeCell ref="A6:A17"/>
    <mergeCell ref="A19:A24"/>
    <mergeCell ref="A26:A29"/>
    <mergeCell ref="B2:B5"/>
    <mergeCell ref="C2:C5"/>
    <mergeCell ref="D2:D5"/>
    <mergeCell ref="E4:E5"/>
    <mergeCell ref="F4:F5"/>
    <mergeCell ref="G4:G5"/>
    <mergeCell ref="H4:H5"/>
    <mergeCell ref="I4:I5"/>
    <mergeCell ref="J4:J5"/>
    <mergeCell ref="K3:K5"/>
    <mergeCell ref="L2:L5"/>
    <mergeCell ref="M2:M5"/>
    <mergeCell ref="N2:N5"/>
    <mergeCell ref="O3:O5"/>
    <mergeCell ref="P3:P5"/>
    <mergeCell ref="Q3:Q5"/>
    <mergeCell ref="R3:R5"/>
    <mergeCell ref="S3:S5"/>
    <mergeCell ref="T3:T5"/>
    <mergeCell ref="U3:U5"/>
    <mergeCell ref="V3:V5"/>
    <mergeCell ref="W3:W5"/>
    <mergeCell ref="X3:X5"/>
    <mergeCell ref="Y3:Y5"/>
    <mergeCell ref="AD21:AD22"/>
    <mergeCell ref="AD27:AD28"/>
    <mergeCell ref="AE21:AE22"/>
    <mergeCell ref="AF21:AF22"/>
    <mergeCell ref="AH21:AH22"/>
    <mergeCell ref="AI21:AI22"/>
    <mergeCell ref="AJ21:AJ22"/>
    <mergeCell ref="AK21:AK22"/>
    <mergeCell ref="AL21:AL22"/>
    <mergeCell ref="AM21:AM22"/>
    <mergeCell ref="AM27:AM28"/>
    <mergeCell ref="AH27:AJ28"/>
    <mergeCell ref="AK27:AL28"/>
  </mergeCell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15"/>
  <sheetViews>
    <sheetView workbookViewId="0" topLeftCell="A1">
      <selection activeCell="F15" sqref="F15"/>
    </sheetView>
  </sheetViews>
  <sheetFormatPr defaultColWidth="9.00390625" defaultRowHeight="14.25"/>
  <cols>
    <col min="2" max="2" width="31.875" style="0" customWidth="1"/>
    <col min="4" max="4" width="35.00390625" style="0" customWidth="1"/>
  </cols>
  <sheetData>
    <row r="1" spans="1:4" ht="15">
      <c r="A1" s="8">
        <v>1017050</v>
      </c>
      <c r="B1" s="9" t="s">
        <v>248</v>
      </c>
      <c r="D1" s="10" t="s">
        <v>305</v>
      </c>
    </row>
    <row r="2" spans="1:4" ht="15">
      <c r="A2" s="8">
        <v>1017051</v>
      </c>
      <c r="B2" s="9" t="s">
        <v>249</v>
      </c>
      <c r="D2" s="11" t="s">
        <v>306</v>
      </c>
    </row>
    <row r="3" spans="1:4" ht="15">
      <c r="A3" s="8">
        <v>1017052</v>
      </c>
      <c r="B3" s="9" t="s">
        <v>250</v>
      </c>
      <c r="C3" s="8">
        <v>1017051</v>
      </c>
      <c r="D3" s="12" t="s">
        <v>307</v>
      </c>
    </row>
    <row r="4" spans="1:4" ht="15">
      <c r="A4" s="8">
        <v>1017054</v>
      </c>
      <c r="B4" s="9" t="s">
        <v>251</v>
      </c>
      <c r="C4" s="8">
        <v>1017052</v>
      </c>
      <c r="D4" s="10" t="s">
        <v>250</v>
      </c>
    </row>
    <row r="5" spans="1:4" ht="15">
      <c r="A5" s="8">
        <v>1017055</v>
      </c>
      <c r="B5" s="9" t="s">
        <v>252</v>
      </c>
      <c r="C5" s="8">
        <v>1017054</v>
      </c>
      <c r="D5" s="12" t="s">
        <v>308</v>
      </c>
    </row>
    <row r="6" spans="1:4" ht="15">
      <c r="A6" s="13"/>
      <c r="B6" s="9" t="s">
        <v>253</v>
      </c>
      <c r="C6" s="8">
        <v>1017055</v>
      </c>
      <c r="D6" s="12" t="s">
        <v>309</v>
      </c>
    </row>
    <row r="7" spans="1:4" ht="15">
      <c r="A7" s="13"/>
      <c r="B7" s="9" t="s">
        <v>254</v>
      </c>
      <c r="D7" s="14" t="s">
        <v>310</v>
      </c>
    </row>
    <row r="8" spans="1:4" ht="15">
      <c r="A8" s="8">
        <v>1017058</v>
      </c>
      <c r="B8" s="9" t="s">
        <v>255</v>
      </c>
      <c r="D8" s="14" t="s">
        <v>311</v>
      </c>
    </row>
    <row r="9" spans="1:4" ht="15">
      <c r="A9" s="8">
        <v>1017059</v>
      </c>
      <c r="B9" s="9" t="s">
        <v>256</v>
      </c>
      <c r="D9" s="14" t="s">
        <v>312</v>
      </c>
    </row>
    <row r="10" spans="1:4" ht="15">
      <c r="A10" s="8">
        <v>1013873</v>
      </c>
      <c r="B10" s="9" t="s">
        <v>257</v>
      </c>
      <c r="C10" s="8">
        <v>1017059</v>
      </c>
      <c r="D10" s="12" t="s">
        <v>313</v>
      </c>
    </row>
    <row r="11" spans="1:4" ht="15">
      <c r="A11" s="8">
        <v>1017060</v>
      </c>
      <c r="B11" s="9" t="s">
        <v>258</v>
      </c>
      <c r="C11" s="8">
        <v>1013873</v>
      </c>
      <c r="D11" s="12" t="s">
        <v>314</v>
      </c>
    </row>
    <row r="12" spans="1:4" ht="15">
      <c r="A12" s="13">
        <v>1011332</v>
      </c>
      <c r="B12" s="15" t="s">
        <v>259</v>
      </c>
      <c r="D12" s="14" t="s">
        <v>315</v>
      </c>
    </row>
    <row r="13" spans="1:4" ht="15">
      <c r="A13" s="8">
        <v>1017831</v>
      </c>
      <c r="B13" s="9" t="s">
        <v>260</v>
      </c>
      <c r="C13" s="13">
        <v>1011332</v>
      </c>
      <c r="D13" s="12" t="s">
        <v>316</v>
      </c>
    </row>
    <row r="14" spans="1:4" ht="15">
      <c r="A14" s="13">
        <v>1017831</v>
      </c>
      <c r="B14" s="16" t="s">
        <v>317</v>
      </c>
      <c r="C14" s="13">
        <v>1017831</v>
      </c>
      <c r="D14" s="16" t="s">
        <v>317</v>
      </c>
    </row>
    <row r="15" spans="1:2" ht="15">
      <c r="A15" s="8"/>
      <c r="B15" s="1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6"/>
  <sheetViews>
    <sheetView workbookViewId="0" topLeftCell="A1">
      <selection activeCell="C10" sqref="C10"/>
    </sheetView>
  </sheetViews>
  <sheetFormatPr defaultColWidth="9.00390625" defaultRowHeight="14.25"/>
  <cols>
    <col min="1" max="1" width="12.625" style="0" customWidth="1"/>
    <col min="2" max="2" width="14.625" style="0" customWidth="1"/>
    <col min="3" max="3" width="16.125" style="0" customWidth="1"/>
    <col min="5" max="5" width="16.00390625" style="0" customWidth="1"/>
    <col min="6" max="6" width="15.875" style="0" customWidth="1"/>
  </cols>
  <sheetData>
    <row r="1" spans="1:7" ht="14.25">
      <c r="A1" s="1">
        <v>83512</v>
      </c>
      <c r="B1" s="2">
        <v>117298</v>
      </c>
      <c r="C1" s="2">
        <v>130972</v>
      </c>
      <c r="D1" s="3" t="s">
        <v>318</v>
      </c>
      <c r="F1" s="4">
        <v>34920</v>
      </c>
      <c r="G1" s="4">
        <v>34920</v>
      </c>
    </row>
    <row r="2" spans="1:7" ht="14.25">
      <c r="A2" s="5">
        <v>31114.71</v>
      </c>
      <c r="B2" s="4">
        <v>61884.91</v>
      </c>
      <c r="C2">
        <v>74499.97</v>
      </c>
      <c r="D2" s="3" t="s">
        <v>319</v>
      </c>
      <c r="F2" s="4">
        <v>12056.83</v>
      </c>
      <c r="G2" s="4">
        <v>12056.83</v>
      </c>
    </row>
    <row r="3" spans="1:7" ht="14.25">
      <c r="A3" s="6">
        <f>SUM(A1:A2)</f>
        <v>114626.70999999999</v>
      </c>
      <c r="B3" s="6">
        <f>SUM(B1:B2)</f>
        <v>179182.91</v>
      </c>
      <c r="C3" s="6">
        <f>SUM(C1:C2)</f>
        <v>205471.97</v>
      </c>
      <c r="D3" s="3" t="s">
        <v>320</v>
      </c>
      <c r="G3" s="4">
        <v>19432.01</v>
      </c>
    </row>
    <row r="4" spans="2:7" ht="14.25">
      <c r="B4" s="7">
        <f>B3-A3</f>
        <v>64556.20000000001</v>
      </c>
      <c r="C4" s="7">
        <f>C3-B3</f>
        <v>26289.059999999998</v>
      </c>
      <c r="D4" s="3" t="s">
        <v>321</v>
      </c>
      <c r="F4">
        <f>SUM(F1:F3)</f>
        <v>46976.83</v>
      </c>
      <c r="G4">
        <f>SUM(G1:G3)</f>
        <v>66408.84</v>
      </c>
    </row>
    <row r="5" spans="1:7" ht="14.25">
      <c r="A5">
        <v>2017</v>
      </c>
      <c r="B5">
        <v>2018</v>
      </c>
      <c r="C5">
        <v>2019</v>
      </c>
      <c r="D5" s="3" t="s">
        <v>322</v>
      </c>
      <c r="F5" s="4">
        <v>6615.13</v>
      </c>
      <c r="G5">
        <v>53591.96</v>
      </c>
    </row>
    <row r="6" ht="14.25">
      <c r="F6">
        <f>SUM(F4:F5)</f>
        <v>53591.96</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dc:creator>
  <cp:keywords/>
  <dc:description/>
  <cp:lastModifiedBy>帕</cp:lastModifiedBy>
  <cp:lastPrinted>2020-07-12T16:50:36Z</cp:lastPrinted>
  <dcterms:created xsi:type="dcterms:W3CDTF">1996-12-17T01:32:42Z</dcterms:created>
  <dcterms:modified xsi:type="dcterms:W3CDTF">2022-04-21T01:12:15Z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64DD23A19C0F472C834645D67D87056F</vt:lpwstr>
  </property>
</Properties>
</file>